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9-22 - DEMOLICE ČÁSTI VÝ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'19-22 - DEMOLICE ČÁSTI VÝ...'!$C$145:$K$627</definedName>
    <definedName name="_xlnm.Print_Area" localSheetId="1">'19-22 - DEMOLICE ČÁSTI VÝ...'!$C$4:$J$76,'19-22 - DEMOLICE ČÁSTI VÝ...'!$C$82:$J$127,'19-22 - DEMOLICE ČÁSTI VÝ...'!$C$133:$K$627</definedName>
    <definedName name="_xlnm.Print_Titles" localSheetId="1">'19-22 - DEMOLICE ČÁSTI VÝ...'!$145:$145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26"/>
  <c r="BH626"/>
  <c r="BG626"/>
  <c r="BF626"/>
  <c r="T626"/>
  <c r="T625"/>
  <c r="R626"/>
  <c r="R625"/>
  <c r="P626"/>
  <c r="P625"/>
  <c r="BI623"/>
  <c r="BH623"/>
  <c r="BG623"/>
  <c r="BF623"/>
  <c r="T623"/>
  <c r="T622"/>
  <c r="R623"/>
  <c r="R622"/>
  <c r="P623"/>
  <c r="P622"/>
  <c r="BI620"/>
  <c r="BH620"/>
  <c r="BG620"/>
  <c r="BF620"/>
  <c r="T620"/>
  <c r="T619"/>
  <c r="T618"/>
  <c r="R620"/>
  <c r="R619"/>
  <c r="R618"/>
  <c r="P620"/>
  <c r="P619"/>
  <c r="P618"/>
  <c r="BI611"/>
  <c r="BH611"/>
  <c r="BG611"/>
  <c r="BF611"/>
  <c r="T611"/>
  <c r="T610"/>
  <c r="R611"/>
  <c r="R610"/>
  <c r="P611"/>
  <c r="P610"/>
  <c r="BI608"/>
  <c r="BH608"/>
  <c r="BG608"/>
  <c r="BF608"/>
  <c r="T608"/>
  <c r="T607"/>
  <c r="R608"/>
  <c r="R607"/>
  <c r="P608"/>
  <c r="P607"/>
  <c r="BI598"/>
  <c r="BH598"/>
  <c r="BG598"/>
  <c r="BF598"/>
  <c r="T598"/>
  <c r="T597"/>
  <c r="R598"/>
  <c r="R597"/>
  <c r="P598"/>
  <c r="P597"/>
  <c r="BI588"/>
  <c r="BH588"/>
  <c r="BG588"/>
  <c r="BF588"/>
  <c r="T588"/>
  <c r="T587"/>
  <c r="R588"/>
  <c r="R587"/>
  <c r="P588"/>
  <c r="P587"/>
  <c r="BI583"/>
  <c r="BH583"/>
  <c r="BG583"/>
  <c r="BF583"/>
  <c r="T583"/>
  <c r="T582"/>
  <c r="R583"/>
  <c r="R582"/>
  <c r="P583"/>
  <c r="P582"/>
  <c r="BI577"/>
  <c r="BH577"/>
  <c r="BG577"/>
  <c r="BF577"/>
  <c r="T577"/>
  <c r="R577"/>
  <c r="P577"/>
  <c r="BI568"/>
  <c r="BH568"/>
  <c r="BG568"/>
  <c r="BF568"/>
  <c r="T568"/>
  <c r="R568"/>
  <c r="P568"/>
  <c r="BI560"/>
  <c r="BH560"/>
  <c r="BG560"/>
  <c r="BF560"/>
  <c r="T560"/>
  <c r="R560"/>
  <c r="P560"/>
  <c r="BI556"/>
  <c r="BH556"/>
  <c r="BG556"/>
  <c r="BF556"/>
  <c r="T556"/>
  <c r="R556"/>
  <c r="P556"/>
  <c r="BI554"/>
  <c r="BH554"/>
  <c r="BG554"/>
  <c r="BF554"/>
  <c r="T554"/>
  <c r="R554"/>
  <c r="P554"/>
  <c r="BI551"/>
  <c r="BH551"/>
  <c r="BG551"/>
  <c r="BF551"/>
  <c r="T551"/>
  <c r="R551"/>
  <c r="P551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3"/>
  <c r="BH533"/>
  <c r="BG533"/>
  <c r="BF533"/>
  <c r="T533"/>
  <c r="R533"/>
  <c r="P533"/>
  <c r="BI529"/>
  <c r="BH529"/>
  <c r="BG529"/>
  <c r="BF529"/>
  <c r="T529"/>
  <c r="R529"/>
  <c r="P529"/>
  <c r="BI525"/>
  <c r="BH525"/>
  <c r="BG525"/>
  <c r="BF525"/>
  <c r="T525"/>
  <c r="R525"/>
  <c r="P525"/>
  <c r="BI521"/>
  <c r="BH521"/>
  <c r="BG521"/>
  <c r="BF521"/>
  <c r="T521"/>
  <c r="R521"/>
  <c r="P521"/>
  <c r="BI513"/>
  <c r="BH513"/>
  <c r="BG513"/>
  <c r="BF513"/>
  <c r="T513"/>
  <c r="T512"/>
  <c r="R513"/>
  <c r="R512"/>
  <c r="P513"/>
  <c r="P512"/>
  <c r="BI510"/>
  <c r="BH510"/>
  <c r="BG510"/>
  <c r="BF510"/>
  <c r="T510"/>
  <c r="R510"/>
  <c r="P510"/>
  <c r="BI508"/>
  <c r="BH508"/>
  <c r="BG508"/>
  <c r="BF508"/>
  <c r="T508"/>
  <c r="R508"/>
  <c r="P508"/>
  <c r="BI501"/>
  <c r="BH501"/>
  <c r="BG501"/>
  <c r="BF501"/>
  <c r="T501"/>
  <c r="R501"/>
  <c r="P501"/>
  <c r="BI492"/>
  <c r="BH492"/>
  <c r="BG492"/>
  <c r="BF492"/>
  <c r="T492"/>
  <c r="R492"/>
  <c r="P492"/>
  <c r="BI490"/>
  <c r="BH490"/>
  <c r="BG490"/>
  <c r="BF490"/>
  <c r="T490"/>
  <c r="R490"/>
  <c r="P490"/>
  <c r="BI483"/>
  <c r="BH483"/>
  <c r="BG483"/>
  <c r="BF483"/>
  <c r="T483"/>
  <c r="R483"/>
  <c r="P483"/>
  <c r="BI474"/>
  <c r="BH474"/>
  <c r="BG474"/>
  <c r="BF474"/>
  <c r="T474"/>
  <c r="R474"/>
  <c r="P474"/>
  <c r="BI472"/>
  <c r="BH472"/>
  <c r="BG472"/>
  <c r="BF472"/>
  <c r="T472"/>
  <c r="R472"/>
  <c r="P472"/>
  <c r="BI467"/>
  <c r="BH467"/>
  <c r="BG467"/>
  <c r="BF467"/>
  <c r="T467"/>
  <c r="R467"/>
  <c r="P467"/>
  <c r="BI464"/>
  <c r="BH464"/>
  <c r="BG464"/>
  <c r="BF464"/>
  <c r="T464"/>
  <c r="T463"/>
  <c r="R464"/>
  <c r="R463"/>
  <c r="P464"/>
  <c r="P463"/>
  <c r="BI461"/>
  <c r="BH461"/>
  <c r="BG461"/>
  <c r="BF461"/>
  <c r="T461"/>
  <c r="T460"/>
  <c r="R461"/>
  <c r="R460"/>
  <c r="P461"/>
  <c r="P460"/>
  <c r="BI451"/>
  <c r="BH451"/>
  <c r="BG451"/>
  <c r="BF451"/>
  <c r="T451"/>
  <c r="T450"/>
  <c r="R451"/>
  <c r="R450"/>
  <c r="P451"/>
  <c r="P450"/>
  <c r="BI443"/>
  <c r="BH443"/>
  <c r="BG443"/>
  <c r="BF443"/>
  <c r="T443"/>
  <c r="R443"/>
  <c r="P443"/>
  <c r="BI438"/>
  <c r="BH438"/>
  <c r="BG438"/>
  <c r="BF438"/>
  <c r="T438"/>
  <c r="R438"/>
  <c r="P438"/>
  <c r="BI431"/>
  <c r="BH431"/>
  <c r="BG431"/>
  <c r="BF431"/>
  <c r="T431"/>
  <c r="R431"/>
  <c r="P431"/>
  <c r="BI422"/>
  <c r="BH422"/>
  <c r="BG422"/>
  <c r="BF422"/>
  <c r="T422"/>
  <c r="R422"/>
  <c r="P422"/>
  <c r="BI420"/>
  <c r="BH420"/>
  <c r="BG420"/>
  <c r="BF420"/>
  <c r="T420"/>
  <c r="R420"/>
  <c r="P420"/>
  <c r="BI411"/>
  <c r="BH411"/>
  <c r="BG411"/>
  <c r="BF411"/>
  <c r="T411"/>
  <c r="R411"/>
  <c r="P411"/>
  <c r="BI402"/>
  <c r="BH402"/>
  <c r="BG402"/>
  <c r="BF402"/>
  <c r="T402"/>
  <c r="T401"/>
  <c r="R402"/>
  <c r="R401"/>
  <c r="P402"/>
  <c r="P401"/>
  <c r="BI397"/>
  <c r="BH397"/>
  <c r="BG397"/>
  <c r="BF397"/>
  <c r="T397"/>
  <c r="T396"/>
  <c r="R397"/>
  <c r="R396"/>
  <c r="P397"/>
  <c r="P396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59"/>
  <c r="BH359"/>
  <c r="BG359"/>
  <c r="BF359"/>
  <c r="T359"/>
  <c r="R359"/>
  <c r="P359"/>
  <c r="BI357"/>
  <c r="BH357"/>
  <c r="BG357"/>
  <c r="BF357"/>
  <c r="T357"/>
  <c r="R357"/>
  <c r="P357"/>
  <c r="BI345"/>
  <c r="BH345"/>
  <c r="BG345"/>
  <c r="BF345"/>
  <c r="T345"/>
  <c r="R345"/>
  <c r="P345"/>
  <c r="BI334"/>
  <c r="BH334"/>
  <c r="BG334"/>
  <c r="BF334"/>
  <c r="T334"/>
  <c r="R334"/>
  <c r="P334"/>
  <c r="BI325"/>
  <c r="BH325"/>
  <c r="BG325"/>
  <c r="BF325"/>
  <c r="T325"/>
  <c r="R325"/>
  <c r="P325"/>
  <c r="BI316"/>
  <c r="BH316"/>
  <c r="BG316"/>
  <c r="BF316"/>
  <c r="T316"/>
  <c r="R316"/>
  <c r="P316"/>
  <c r="BI314"/>
  <c r="BH314"/>
  <c r="BG314"/>
  <c r="BF314"/>
  <c r="T314"/>
  <c r="R314"/>
  <c r="P314"/>
  <c r="BI307"/>
  <c r="BH307"/>
  <c r="BG307"/>
  <c r="BF307"/>
  <c r="T307"/>
  <c r="R307"/>
  <c r="P307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7"/>
  <c r="BH287"/>
  <c r="BG287"/>
  <c r="BF287"/>
  <c r="T287"/>
  <c r="R287"/>
  <c r="P287"/>
  <c r="BI282"/>
  <c r="BH282"/>
  <c r="BG282"/>
  <c r="BF282"/>
  <c r="T282"/>
  <c r="R282"/>
  <c r="P282"/>
  <c r="BI280"/>
  <c r="BH280"/>
  <c r="BG280"/>
  <c r="BF280"/>
  <c r="T280"/>
  <c r="R280"/>
  <c r="P280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196"/>
  <c r="BH196"/>
  <c r="BG196"/>
  <c r="BF196"/>
  <c r="T196"/>
  <c r="T195"/>
  <c r="R196"/>
  <c r="R195"/>
  <c r="P196"/>
  <c r="P195"/>
  <c r="BI188"/>
  <c r="BH188"/>
  <c r="BG188"/>
  <c r="BF188"/>
  <c r="T188"/>
  <c r="T187"/>
  <c r="R188"/>
  <c r="R187"/>
  <c r="P188"/>
  <c r="P187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F140"/>
  <c r="E138"/>
  <c r="F89"/>
  <c r="E87"/>
  <c r="J24"/>
  <c r="E24"/>
  <c r="J92"/>
  <c r="J23"/>
  <c r="J21"/>
  <c r="E21"/>
  <c r="J91"/>
  <c r="J20"/>
  <c r="J18"/>
  <c r="E18"/>
  <c r="F143"/>
  <c r="J17"/>
  <c r="J15"/>
  <c r="E15"/>
  <c r="F142"/>
  <c r="J14"/>
  <c r="J12"/>
  <c r="J89"/>
  <c r="E7"/>
  <c r="E136"/>
  <c i="1" r="L90"/>
  <c r="AM90"/>
  <c r="AM89"/>
  <c r="L89"/>
  <c r="AM87"/>
  <c r="L87"/>
  <c r="L85"/>
  <c r="L84"/>
  <c i="2" r="BK626"/>
  <c r="J626"/>
  <c r="BK623"/>
  <c r="J623"/>
  <c r="BK620"/>
  <c r="J608"/>
  <c r="J598"/>
  <c r="BK577"/>
  <c r="J568"/>
  <c r="BK560"/>
  <c r="J551"/>
  <c r="J547"/>
  <c r="BK543"/>
  <c r="BK535"/>
  <c r="J533"/>
  <c r="J513"/>
  <c r="J510"/>
  <c r="J492"/>
  <c r="BK490"/>
  <c r="J611"/>
  <c r="J583"/>
  <c r="J577"/>
  <c r="BK568"/>
  <c r="J554"/>
  <c r="J535"/>
  <c r="J529"/>
  <c r="BK508"/>
  <c r="BK501"/>
  <c r="J483"/>
  <c r="BK474"/>
  <c r="J461"/>
  <c r="J451"/>
  <c r="BK438"/>
  <c r="BK431"/>
  <c r="BK422"/>
  <c r="BK420"/>
  <c r="BK411"/>
  <c r="J402"/>
  <c r="J397"/>
  <c r="J393"/>
  <c r="BK391"/>
  <c r="J389"/>
  <c r="BK387"/>
  <c r="J385"/>
  <c r="J383"/>
  <c r="BK379"/>
  <c r="J377"/>
  <c r="BK374"/>
  <c r="BK372"/>
  <c r="BK370"/>
  <c r="J368"/>
  <c r="BK364"/>
  <c r="BK359"/>
  <c r="BK357"/>
  <c r="J345"/>
  <c r="J334"/>
  <c r="BK325"/>
  <c r="J316"/>
  <c r="BK314"/>
  <c r="J307"/>
  <c r="BK301"/>
  <c r="J297"/>
  <c r="BK292"/>
  <c r="BK287"/>
  <c r="BK282"/>
  <c r="BK280"/>
  <c r="BK269"/>
  <c r="BK267"/>
  <c r="BK265"/>
  <c r="J261"/>
  <c r="BK259"/>
  <c r="BK257"/>
  <c r="BK255"/>
  <c r="J250"/>
  <c r="BK247"/>
  <c r="BK243"/>
  <c r="J241"/>
  <c r="BK239"/>
  <c r="BK235"/>
  <c r="J233"/>
  <c r="BK229"/>
  <c r="BK227"/>
  <c r="BK222"/>
  <c r="BK218"/>
  <c r="BK216"/>
  <c r="BK214"/>
  <c r="J211"/>
  <c r="J209"/>
  <c r="J196"/>
  <c r="J188"/>
  <c r="J182"/>
  <c r="J180"/>
  <c r="BK178"/>
  <c r="J176"/>
  <c r="J165"/>
  <c r="BK161"/>
  <c r="BK159"/>
  <c r="J149"/>
  <c r="J620"/>
  <c r="BK611"/>
  <c r="BK588"/>
  <c r="BK583"/>
  <c r="J560"/>
  <c r="BK556"/>
  <c r="BK547"/>
  <c r="J545"/>
  <c r="J539"/>
  <c r="BK533"/>
  <c r="BK529"/>
  <c r="J525"/>
  <c r="BK521"/>
  <c r="J508"/>
  <c r="BK492"/>
  <c r="J490"/>
  <c r="BK483"/>
  <c r="J474"/>
  <c r="BK472"/>
  <c r="J472"/>
  <c r="BK467"/>
  <c r="J464"/>
  <c r="J443"/>
  <c r="J438"/>
  <c r="J431"/>
  <c r="J422"/>
  <c r="J420"/>
  <c r="J411"/>
  <c r="BK397"/>
  <c r="J391"/>
  <c r="BK389"/>
  <c r="J387"/>
  <c r="J381"/>
  <c r="J379"/>
  <c r="BK377"/>
  <c r="J372"/>
  <c r="J370"/>
  <c r="BK368"/>
  <c r="BK366"/>
  <c r="J364"/>
  <c r="J359"/>
  <c r="J357"/>
  <c r="BK345"/>
  <c r="BK334"/>
  <c r="J325"/>
  <c r="BK316"/>
  <c r="J314"/>
  <c r="BK307"/>
  <c r="J301"/>
  <c r="BK297"/>
  <c r="J287"/>
  <c r="J282"/>
  <c r="J280"/>
  <c r="J267"/>
  <c r="J265"/>
  <c r="BK261"/>
  <c r="J259"/>
  <c r="BK250"/>
  <c r="J247"/>
  <c r="J245"/>
  <c r="J243"/>
  <c r="BK241"/>
  <c r="J239"/>
  <c r="J237"/>
  <c r="J235"/>
  <c r="BK233"/>
  <c r="J229"/>
  <c r="J222"/>
  <c r="J214"/>
  <c r="BK211"/>
  <c r="BK209"/>
  <c r="J207"/>
  <c r="BK202"/>
  <c r="BK196"/>
  <c r="BK188"/>
  <c r="BK182"/>
  <c r="BK180"/>
  <c r="J178"/>
  <c r="BK176"/>
  <c r="BK165"/>
  <c r="J161"/>
  <c r="J159"/>
  <c r="BK154"/>
  <c r="BK149"/>
  <c i="1" r="AS94"/>
  <c i="2" r="BK608"/>
  <c r="BK598"/>
  <c r="J588"/>
  <c r="J556"/>
  <c r="BK554"/>
  <c r="BK551"/>
  <c r="BK545"/>
  <c r="J543"/>
  <c r="BK539"/>
  <c r="BK525"/>
  <c r="J521"/>
  <c r="BK513"/>
  <c r="BK510"/>
  <c r="J501"/>
  <c r="J467"/>
  <c r="BK464"/>
  <c r="BK461"/>
  <c r="BK451"/>
  <c r="BK443"/>
  <c r="BK402"/>
  <c r="BK393"/>
  <c r="BK385"/>
  <c r="BK383"/>
  <c r="BK381"/>
  <c r="J374"/>
  <c r="J366"/>
  <c r="J292"/>
  <c r="J269"/>
  <c r="J257"/>
  <c r="J255"/>
  <c r="BK245"/>
  <c r="BK237"/>
  <c r="J227"/>
  <c r="J218"/>
  <c r="J216"/>
  <c r="BK207"/>
  <c r="J202"/>
  <c r="J154"/>
  <c l="1" r="R148"/>
  <c r="P201"/>
  <c r="T201"/>
  <c r="R213"/>
  <c r="T213"/>
  <c r="P226"/>
  <c r="T226"/>
  <c r="R249"/>
  <c r="P376"/>
  <c r="P520"/>
  <c r="T148"/>
  <c r="BK201"/>
  <c r="J201"/>
  <c r="J101"/>
  <c r="BK213"/>
  <c r="J213"/>
  <c r="J102"/>
  <c r="BK249"/>
  <c r="J249"/>
  <c r="J104"/>
  <c r="T249"/>
  <c r="R376"/>
  <c r="BK567"/>
  <c r="J567"/>
  <c r="J117"/>
  <c r="BK148"/>
  <c r="J148"/>
  <c r="J98"/>
  <c r="P148"/>
  <c r="R201"/>
  <c r="P213"/>
  <c r="BK226"/>
  <c r="J226"/>
  <c r="J103"/>
  <c r="R226"/>
  <c r="P249"/>
  <c r="BK376"/>
  <c r="J376"/>
  <c r="J105"/>
  <c r="T376"/>
  <c r="BK410"/>
  <c r="J410"/>
  <c r="J109"/>
  <c r="P410"/>
  <c r="P395"/>
  <c r="R410"/>
  <c r="R395"/>
  <c r="T410"/>
  <c r="T395"/>
  <c r="BK466"/>
  <c r="J466"/>
  <c r="J113"/>
  <c r="P466"/>
  <c r="R466"/>
  <c r="T466"/>
  <c r="BK520"/>
  <c r="J520"/>
  <c r="J115"/>
  <c r="R520"/>
  <c r="T520"/>
  <c r="BK553"/>
  <c r="J553"/>
  <c r="J116"/>
  <c r="P553"/>
  <c r="R553"/>
  <c r="T553"/>
  <c r="P567"/>
  <c r="R567"/>
  <c r="T567"/>
  <c r="F92"/>
  <c r="J140"/>
  <c r="J143"/>
  <c r="BE149"/>
  <c r="BE211"/>
  <c r="BE214"/>
  <c r="BE250"/>
  <c r="BE267"/>
  <c r="BE287"/>
  <c r="BE364"/>
  <c r="BE420"/>
  <c r="BE431"/>
  <c r="BE483"/>
  <c r="BE533"/>
  <c r="BE547"/>
  <c r="BE556"/>
  <c r="BE577"/>
  <c r="BK195"/>
  <c r="J195"/>
  <c r="J100"/>
  <c r="BK396"/>
  <c r="J396"/>
  <c r="J107"/>
  <c r="F91"/>
  <c r="J142"/>
  <c r="BE159"/>
  <c r="BE176"/>
  <c r="BE182"/>
  <c r="BE188"/>
  <c r="BE202"/>
  <c r="BE207"/>
  <c r="BE218"/>
  <c r="BE222"/>
  <c r="BE227"/>
  <c r="BE233"/>
  <c r="BE235"/>
  <c r="BE237"/>
  <c r="BE241"/>
  <c r="BE243"/>
  <c r="BE245"/>
  <c r="BE247"/>
  <c r="BE257"/>
  <c r="BE265"/>
  <c r="BE269"/>
  <c r="BE280"/>
  <c r="BE282"/>
  <c r="BE307"/>
  <c r="BE316"/>
  <c r="BE345"/>
  <c r="BE357"/>
  <c r="BE359"/>
  <c r="BE368"/>
  <c r="BE370"/>
  <c r="BE379"/>
  <c r="BE385"/>
  <c r="BE387"/>
  <c r="BE389"/>
  <c r="BE397"/>
  <c r="BE402"/>
  <c r="BE422"/>
  <c r="BE438"/>
  <c r="BE443"/>
  <c r="BE461"/>
  <c r="BE464"/>
  <c r="BE467"/>
  <c r="BE492"/>
  <c r="BE535"/>
  <c r="BE598"/>
  <c r="BE608"/>
  <c r="E85"/>
  <c r="BE154"/>
  <c r="BE161"/>
  <c r="BE165"/>
  <c r="BE178"/>
  <c r="BE180"/>
  <c r="BE196"/>
  <c r="BE209"/>
  <c r="BE216"/>
  <c r="BE229"/>
  <c r="BE239"/>
  <c r="BE255"/>
  <c r="BE259"/>
  <c r="BE261"/>
  <c r="BE292"/>
  <c r="BE297"/>
  <c r="BE301"/>
  <c r="BE314"/>
  <c r="BE325"/>
  <c r="BE334"/>
  <c r="BE366"/>
  <c r="BE372"/>
  <c r="BE374"/>
  <c r="BE377"/>
  <c r="BE381"/>
  <c r="BE383"/>
  <c r="BE391"/>
  <c r="BE393"/>
  <c r="BE411"/>
  <c r="BE451"/>
  <c r="BE490"/>
  <c r="BE510"/>
  <c r="BE525"/>
  <c r="BE529"/>
  <c r="BE539"/>
  <c r="BE543"/>
  <c r="BE545"/>
  <c r="BE560"/>
  <c r="BE472"/>
  <c r="BE474"/>
  <c r="BE501"/>
  <c r="BE508"/>
  <c r="BE513"/>
  <c r="BE521"/>
  <c r="BE551"/>
  <c r="BE554"/>
  <c r="BE568"/>
  <c r="BE583"/>
  <c r="BE588"/>
  <c r="BE611"/>
  <c r="BE620"/>
  <c r="BE623"/>
  <c r="BE626"/>
  <c r="BK187"/>
  <c r="J187"/>
  <c r="J99"/>
  <c r="BK401"/>
  <c r="J401"/>
  <c r="J108"/>
  <c r="BK450"/>
  <c r="J450"/>
  <c r="J110"/>
  <c r="BK460"/>
  <c r="J460"/>
  <c r="J111"/>
  <c r="BK463"/>
  <c r="J463"/>
  <c r="J112"/>
  <c r="BK512"/>
  <c r="J512"/>
  <c r="J114"/>
  <c r="BK582"/>
  <c r="J582"/>
  <c r="J118"/>
  <c r="BK587"/>
  <c r="J587"/>
  <c r="J119"/>
  <c r="BK597"/>
  <c r="J597"/>
  <c r="J120"/>
  <c r="BK607"/>
  <c r="J607"/>
  <c r="J121"/>
  <c r="BK610"/>
  <c r="J610"/>
  <c r="J122"/>
  <c r="BK619"/>
  <c r="J619"/>
  <c r="J124"/>
  <c r="BK622"/>
  <c r="J622"/>
  <c r="J125"/>
  <c r="BK625"/>
  <c r="J625"/>
  <c r="J126"/>
  <c r="F35"/>
  <c i="1" r="BB95"/>
  <c r="BB94"/>
  <c r="AX94"/>
  <c i="2" r="F36"/>
  <c i="1" r="BC95"/>
  <c r="BC94"/>
  <c r="AY94"/>
  <c i="2" r="F34"/>
  <c i="1" r="BA95"/>
  <c r="BA94"/>
  <c r="W30"/>
  <c i="2" r="F37"/>
  <c i="1" r="BD95"/>
  <c r="BD94"/>
  <c r="W33"/>
  <c i="2" r="J34"/>
  <c i="1" r="AW95"/>
  <c i="2" l="1" r="P147"/>
  <c r="P146"/>
  <c i="1" r="AU95"/>
  <c i="2" r="T147"/>
  <c r="T146"/>
  <c r="R147"/>
  <c r="R146"/>
  <c r="BK147"/>
  <c r="J147"/>
  <c r="J97"/>
  <c r="BK395"/>
  <c r="J395"/>
  <c r="J106"/>
  <c r="BK618"/>
  <c r="J618"/>
  <c r="J123"/>
  <c i="1" r="AU94"/>
  <c r="W31"/>
  <c i="2" r="J33"/>
  <c i="1" r="AV95"/>
  <c r="AT95"/>
  <c r="AW94"/>
  <c r="AK30"/>
  <c r="W32"/>
  <c i="2" r="F33"/>
  <c i="1" r="AZ95"/>
  <c r="AZ94"/>
  <c r="W29"/>
  <c i="2" l="1" r="BK146"/>
  <c r="J146"/>
  <c r="J30"/>
  <c i="1" r="AG95"/>
  <c r="AG94"/>
  <c r="AV94"/>
  <c r="AK29"/>
  <c i="2" l="1" r="J96"/>
  <c r="J39"/>
  <c i="1" r="AN95"/>
  <c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<sst xmlns="http://schemas.openxmlformats.org/spreadsheetml/2006/main">
  <si>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</si>
  <si>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</si>
  <si>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</si>
  <si>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</si>
  <si>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</si>
  <si>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{156cddf7-b461-4fad-bc29-efbbc887700a}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</si>
  <si>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</si>
  <si>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</si>
  <si>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</si>
  <si>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</si>
  <si>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</si>
  <si>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</si>
  <si>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</si>
  <si>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</si>
  <si>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</si>
  <si>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</si>
  <si>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</si>
  <si>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Varnsdorf Demolice k VŘ</t>
  </si>
  <si>
    <t>KSO:</t>
  </si>
  <si>
    <t>CC-CZ:</t>
  </si>
  <si>
    <t>Místo:</t>
  </si>
  <si>
    <t xml:space="preserve"> </t>
  </si>
  <si>
    <t>Datum:</t>
  </si>
  <si>
    <t>24. 7. 2020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</si>
  <si>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</si>
  <si>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</si>
  <si>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</si>
  <si>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</si>
  <si>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</si>
  <si>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</si>
  <si>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</si>
  <si>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</si>
  <si>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</si>
  <si>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</si>
  <si>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</si>
  <si>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</si>
  <si>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</si>
  <si>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</si>
  <si>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</si>
  <si>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</si>
  <si>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</si>
  <si>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</si>
  <si>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</si>
  <si>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</si>
  <si>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</si>
  <si>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</si>
  <si>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</si>
  <si>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</si>
  <si>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</si>
  <si>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</si>
  <si>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</si>
  <si>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</si>
  <si>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</si>
  <si>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</si>
  <si>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</si>
  <si>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</si>
  <si>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</si>
  <si>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</si>
  <si>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</si>
  <si>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</si>
  <si>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</si>
  <si>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</si>
  <si>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</si>
  <si>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</si>
  <si>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</si>
  <si>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</si>
  <si>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</si>
  <si>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</si>
  <si>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</si>
  <si>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</si>
  <si>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</si>
  <si>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</si>
  <si>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</si>
  <si>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</si>
  <si>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</si>
  <si>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</si>
  <si>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</si>
  <si>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19-22</t>
  </si>
  <si>
    <t>DEMOLICE ČÁSTI VÝ...</t>
  </si>
  <si>
    <t>STA</t>
  </si>
  <si>
    <t>1</t>
  </si>
  <si>
    <t>{d63c1354-8cf0-4776-9bdc-6ab4e46fb5b8}</t>
  </si>
  <si>
    <t>2</t>
  </si>
  <si>
    <t>KRYCÍ LIST SOUPISU PRACÍ</t>
  </si>
  <si>
    <t>Objekt:</t>
  </si>
  <si>
    <t>19-22 - DEMOLICE ČÁSTI VÝ...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</si>
  <si>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</si>
  <si>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</si>
  <si>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</si>
  <si>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</si>
  <si>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</si>
  <si>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</si>
  <si>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</si>
  <si>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</si>
  <si>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</si>
  <si>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</si>
  <si>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</si>
  <si>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</si>
  <si>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</si>
  <si>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</si>
  <si>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</si>
  <si>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</si>
  <si>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</si>
  <si>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725 - Zdravotechnika - zařizovací předměty</t>
  </si>
  <si>
    <t xml:space="preserve">    731 - Ústřední vytápění - kotelny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</si>
  <si>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</si>
  <si>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</si>
  <si>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</si>
  <si>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</si>
  <si>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</si>
  <si>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</si>
  <si>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</si>
  <si>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</si>
  <si>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</si>
  <si>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</si>
  <si>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</si>
  <si>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795 - Lokální vytápění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</si>
  <si>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</si>
  <si>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</si>
  <si>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</si>
  <si>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</si>
  <si>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</si>
  <si>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</si>
  <si>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</si>
  <si>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</si>
  <si>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</si>
  <si>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</si>
  <si>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</si>
  <si>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</si>
  <si>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</si>
  <si>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</si>
  <si>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</si>
  <si>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</si>
  <si>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</si>
  <si>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</si>
  <si>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</si>
  <si>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</si>
  <si>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</si>
  <si>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</si>
  <si>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113107172</t>
  </si>
  <si>
    <t>Odstranění podkladu z betonu prostého tl 300 mm strojně pl přes 50 do 200 m2</t>
  </si>
  <si>
    <t>m2</t>
  </si>
  <si>
    <t>CS ÚRS 2019 01</t>
  </si>
  <si>
    <t>4</t>
  </si>
  <si>
    <t>PP</t>
  </si>
  <si>
    <t>VV</t>
  </si>
  <si>
    <t>vybourání stávajícího přístupového chodníku s betonovým povrchem</t>
  </si>
  <si>
    <t>"dle acad" 98</t>
  </si>
  <si>
    <t>Součet</t>
  </si>
  <si>
    <t>113107423</t>
  </si>
  <si>
    <t>Odstranění podkladu z kameniva drceného tl 300 mm při překopech strojně pl do 15 m2</t>
  </si>
  <si>
    <t>oprava vozovky v místě rušené přípojky pitné vody</t>
  </si>
  <si>
    <t>7,6*1,5</t>
  </si>
  <si>
    <t>3</t>
  </si>
  <si>
    <t>113107443</t>
  </si>
  <si>
    <t>Odstranění podkladu živičných tl 150 mm při překopech strojně pl do 15 m2</t>
  </si>
  <si>
    <t>6</t>
  </si>
  <si>
    <t>121101101</t>
  </si>
  <si>
    <t>Sejmutí ornice s přemístěním na vzdálenost do 50 m</t>
  </si>
  <si>
    <t>m3</t>
  </si>
  <si>
    <t>8</t>
  </si>
  <si>
    <t>"dle acad" 500*0,35</t>
  </si>
  <si>
    <t>5</t>
  </si>
  <si>
    <t>132301201</t>
  </si>
  <si>
    <t>Hloubení rýh š do 2000 mm v hornině tř. 4 objemu do 100 m3</t>
  </si>
  <si>
    <t>10</t>
  </si>
  <si>
    <t>rušení přípojky pitné vody</t>
  </si>
  <si>
    <t>11*1*2,5</t>
  </si>
  <si>
    <t>"odpočet komunikace" -7,6*1*0,32-3,4*1*0,35</t>
  </si>
  <si>
    <t>rušení NTL plynovodu</t>
  </si>
  <si>
    <t>62*1*2</t>
  </si>
  <si>
    <t>"odpočet komunikace" -62*1*0,35</t>
  </si>
  <si>
    <t>nová větev dešťové kanalizace</t>
  </si>
  <si>
    <t>(2,5+10+1)*0,8*1,5</t>
  </si>
  <si>
    <t>132301209</t>
  </si>
  <si>
    <t>Příplatek za lepivost k hloubení rýh š do 2000 mm v hornině tř. 4</t>
  </si>
  <si>
    <t>12</t>
  </si>
  <si>
    <t>7</t>
  </si>
  <si>
    <t>171101104</t>
  </si>
  <si>
    <t>Uložení sypaniny z hornin soudržných do násypů zhutněných do 102 % PS</t>
  </si>
  <si>
    <t>14</t>
  </si>
  <si>
    <t>174101101</t>
  </si>
  <si>
    <t>Zásyp jam, šachet rýh nebo kolem objektů sypaninou se zhutněním</t>
  </si>
  <si>
    <t>16</t>
  </si>
  <si>
    <t>9</t>
  </si>
  <si>
    <t>175151101</t>
  </si>
  <si>
    <t>Obsypání potrubí strojně sypaninou bez prohození, uloženou do 3 m</t>
  </si>
  <si>
    <t>18</t>
  </si>
  <si>
    <t>(2,5+10+1)*0,8*0,25-3,14*0,065*0,065*(2,5+10+1)</t>
  </si>
  <si>
    <t>Svislé a kompletní konstrukce</t>
  </si>
  <si>
    <t>310219811</t>
  </si>
  <si>
    <t>Zazdívka otvorů ve zdivu nadzákladovém kamenem pl do 4 m2</t>
  </si>
  <si>
    <t>20</t>
  </si>
  <si>
    <t>zazdívka otvoru v 3.NP</t>
  </si>
  <si>
    <t>0,92*1,71*0,67</t>
  </si>
  <si>
    <t>zazdívka otvoru v 2.NP</t>
  </si>
  <si>
    <t>1,03*2*0,57+2,66*(3,9+4,2)*0,5*0,65</t>
  </si>
  <si>
    <t>Vodorovné konstrukce</t>
  </si>
  <si>
    <t>11</t>
  </si>
  <si>
    <t>451573111</t>
  </si>
  <si>
    <t>Lože pod potrubí otevřený výkop ze štěrkopísku</t>
  </si>
  <si>
    <t>22</t>
  </si>
  <si>
    <t>(2,5+10+1)*0,8*0,1</t>
  </si>
  <si>
    <t>Komunikace pozemní</t>
  </si>
  <si>
    <t>56493121R</t>
  </si>
  <si>
    <t>Podklad z cihelného recyklátu tl 100 mm - materiál použit z demolice objektu</t>
  </si>
  <si>
    <t>24</t>
  </si>
  <si>
    <t>nová zpevněná plocha</t>
  </si>
  <si>
    <t>74,23*27,74*3,5</t>
  </si>
  <si>
    <t>13</t>
  </si>
  <si>
    <t>566901143</t>
  </si>
  <si>
    <t>Vyspravení podkladu po překopech ing sítí plochy do 15 m2 kamenivem hrubým drceným tl. 200 mm</t>
  </si>
  <si>
    <t>26</t>
  </si>
  <si>
    <t>566901161</t>
  </si>
  <si>
    <t>Vyspravení podkladu po překopech ing sítí plochy do 15 m2 obalovaným kamenivem ACP (OK) tl. 100 mm</t>
  </si>
  <si>
    <t>28</t>
  </si>
  <si>
    <t>572340111</t>
  </si>
  <si>
    <t>Vyspravení krytu komunikací po překopech plochy do 15 m2 asfaltovým betonem ACO (AB) tl 50 mm</t>
  </si>
  <si>
    <t>30</t>
  </si>
  <si>
    <t>Úpravy povrchů, podlahy a osazování výplní</t>
  </si>
  <si>
    <t>62282101R</t>
  </si>
  <si>
    <t>Vnější sanační omítka pro vlhké zdivo prováděná ručně - viz. nová plocha fasády typ A - vč. podhozu</t>
  </si>
  <si>
    <t>32</t>
  </si>
  <si>
    <t>17</t>
  </si>
  <si>
    <t>62232114R</t>
  </si>
  <si>
    <t>Vápenocementová omítka štuková dvouvrstvá vnějších stěn nanášená ručně - viz. nová plocha fasády typ B - vč. podhozu</t>
  </si>
  <si>
    <t>34</t>
  </si>
  <si>
    <t>637121112</t>
  </si>
  <si>
    <t>Okapový chodník z kačírku tl 150 mm s udusáním</t>
  </si>
  <si>
    <t>36</t>
  </si>
  <si>
    <t>"dle acad" 11,5+64,5</t>
  </si>
  <si>
    <t>19</t>
  </si>
  <si>
    <t>637311131</t>
  </si>
  <si>
    <t>Okapový chodník z betonových záhonových obrubníků lože beton</t>
  </si>
  <si>
    <t>m</t>
  </si>
  <si>
    <t>38</t>
  </si>
  <si>
    <t>0,43+1,6+21,3+73,5+0,7</t>
  </si>
  <si>
    <t>Trubní vedení</t>
  </si>
  <si>
    <t>871265211</t>
  </si>
  <si>
    <t>Kanalizační potrubí z tvrdého PVC jednovrstvé tuhost třídy SN4 DN 110</t>
  </si>
  <si>
    <t>40</t>
  </si>
  <si>
    <t>871275211</t>
  </si>
  <si>
    <t>Kanalizační potrubí z tvrdého PVC jednovrstvé tuhost třídy SN4 DN 125</t>
  </si>
  <si>
    <t>42</t>
  </si>
  <si>
    <t>10+2,5</t>
  </si>
  <si>
    <t>871315211</t>
  </si>
  <si>
    <t>Kanalizační potrubí z tvrdého PVC jednovrstvé tuhost třídy SN4 DN 160</t>
  </si>
  <si>
    <t>44</t>
  </si>
  <si>
    <t>23</t>
  </si>
  <si>
    <t>877265271</t>
  </si>
  <si>
    <t>Montáž lapače střešních splavenin z tvrdého PVC-systém KG DN 110</t>
  </si>
  <si>
    <t>kus</t>
  </si>
  <si>
    <t>46</t>
  </si>
  <si>
    <t>M</t>
  </si>
  <si>
    <t>28341112</t>
  </si>
  <si>
    <t>lapače střešních splavenin okapová vpusť bez koše+odnímatelný sifonový uzávěr z PP</t>
  </si>
  <si>
    <t>48</t>
  </si>
  <si>
    <t>25</t>
  </si>
  <si>
    <t>891999R01</t>
  </si>
  <si>
    <t>Demontáž vodovodní přípojky - vybourání trubního materiálu včetně armatur a zaslepení potrubí - včetně odvozu a likvidace</t>
  </si>
  <si>
    <t>kpl</t>
  </si>
  <si>
    <t>50</t>
  </si>
  <si>
    <t>891999R02</t>
  </si>
  <si>
    <t>Demontáž plynovodní přípojky - vybourání trubního materiálu včetně armatur a zaslepení potrubí - včetně odvozu a likvidace</t>
  </si>
  <si>
    <t>52</t>
  </si>
  <si>
    <t>27</t>
  </si>
  <si>
    <t>891999R03</t>
  </si>
  <si>
    <t>Vybourání stropů stávajících septiků + zaslepení potrubí v septicích</t>
  </si>
  <si>
    <t>54</t>
  </si>
  <si>
    <t>891999R04</t>
  </si>
  <si>
    <t>Odpojení stávajících lapačů střešních splavenin a zaslepení odvodního potrubí</t>
  </si>
  <si>
    <t>56</t>
  </si>
  <si>
    <t>29</t>
  </si>
  <si>
    <t>891999R05</t>
  </si>
  <si>
    <t>Napojení kanalizace do stávající revizní šachty Š2</t>
  </si>
  <si>
    <t>58</t>
  </si>
  <si>
    <t>Ostatní konstrukce a práce, bourání</t>
  </si>
  <si>
    <t>919735113</t>
  </si>
  <si>
    <t>Řezání stávajícího živičného krytu hl do 150 mm</t>
  </si>
  <si>
    <t>60</t>
  </si>
  <si>
    <t>7,6*2+1,5*2</t>
  </si>
  <si>
    <t>31</t>
  </si>
  <si>
    <t>941111122</t>
  </si>
  <si>
    <t>Montáž lešení řadového trubkového lehkého s podlahami zatížení do 200 kg/m2 š do 1,2 m v do 25 m</t>
  </si>
  <si>
    <t>62</t>
  </si>
  <si>
    <t>94111122R</t>
  </si>
  <si>
    <t>Příplatek k lešení řadovému trubkovému lehkému s podlahami š 1,2 m v 25 m za první a každý další den realizace stavby</t>
  </si>
  <si>
    <t>64</t>
  </si>
  <si>
    <t>33</t>
  </si>
  <si>
    <t>941111822</t>
  </si>
  <si>
    <t>Demontáž lešení řadového trubkového lehkého s podlahami zatížení do 200 kg/m2 š do 1,2 m v do 25 m</t>
  </si>
  <si>
    <t>66</t>
  </si>
  <si>
    <t>944611111</t>
  </si>
  <si>
    <t>Montáž ochranné plachty z textilie z umělých vláken</t>
  </si>
  <si>
    <t>68</t>
  </si>
  <si>
    <t>"J průčelí" 1058</t>
  </si>
  <si>
    <t>35</t>
  </si>
  <si>
    <t>944611211</t>
  </si>
  <si>
    <t>Příplatek k ochranné plachtě za první a ZKD den použití</t>
  </si>
  <si>
    <t>70</t>
  </si>
  <si>
    <t>944611811</t>
  </si>
  <si>
    <t>Demontáž ochranné plachty z textilie z umělých vláken</t>
  </si>
  <si>
    <t>72</t>
  </si>
  <si>
    <t>37</t>
  </si>
  <si>
    <t>962031132</t>
  </si>
  <si>
    <t>Bourání příček z cihel pálených na MVC tl do 100 mm</t>
  </si>
  <si>
    <t>74</t>
  </si>
  <si>
    <t>3.NP</t>
  </si>
  <si>
    <t>3,23*(2,88+5,57)</t>
  </si>
  <si>
    <t>"odpočet otvorů" -0,6*1,97</t>
  </si>
  <si>
    <t>2.NP</t>
  </si>
  <si>
    <t>3,73*(2,82+2,18)</t>
  </si>
  <si>
    <t>"odpočet otvorů" -0,6*1,97-0,8*1,97</t>
  </si>
  <si>
    <t>1.NP</t>
  </si>
  <si>
    <t>4,27*2,32+2,09*(4,21+1,23*4+2,88+1,22*2+1,82+0,9+5,49+1,6)-0,6*1,97*8-0,8*1,97-0,9*1,97</t>
  </si>
  <si>
    <t>962032241</t>
  </si>
  <si>
    <t>Bourání zdiva z cihel pálených nebo vápenopískových na MC přes 1 m3</t>
  </si>
  <si>
    <t>76</t>
  </si>
  <si>
    <t>39</t>
  </si>
  <si>
    <t>962042321</t>
  </si>
  <si>
    <t>Bourání zdiva nadzákladového z betonu prostého přes 1 m3</t>
  </si>
  <si>
    <t>78</t>
  </si>
  <si>
    <t>beton schodiště před budovou</t>
  </si>
  <si>
    <t>2,1</t>
  </si>
  <si>
    <t>962081131</t>
  </si>
  <si>
    <t>Bourání příček ze skleněných tvárnic tl do 100 mm</t>
  </si>
  <si>
    <t>80</t>
  </si>
  <si>
    <t>1,9*2,28*3</t>
  </si>
  <si>
    <t>41</t>
  </si>
  <si>
    <t>96301494R</t>
  </si>
  <si>
    <t>Bourání schodiště</t>
  </si>
  <si>
    <t>82</t>
  </si>
  <si>
    <t>schodiště mezi 1.NP a 3.NP</t>
  </si>
  <si>
    <t>963031432</t>
  </si>
  <si>
    <t>Bourání cihelných kleneb na MV nebo MVC tl do 150 mm</t>
  </si>
  <si>
    <t>84</t>
  </si>
  <si>
    <t>(7,9+7,1+15,9+27,5+17,1+27,7+30+20,52*2,82+46,9+10,7+4,8+42,8+19,4+1,5+3,7+4,7+13,5+10,3+4,5+17,6+9+26,8+5,1+8,4+9,4)*1,2</t>
  </si>
  <si>
    <t>43</t>
  </si>
  <si>
    <t>965042141</t>
  </si>
  <si>
    <t>Bourání podkladů pod dlažby nebo mazanin betonových nebo z litého asfaltu tl do 100 mm pl přes 4 m2</t>
  </si>
  <si>
    <t>86</t>
  </si>
  <si>
    <t>podlaha 1.NP</t>
  </si>
  <si>
    <t>2*(13,9+17,5+13,5+9,5+10+8,9+15,7+17,79*2,82+98,1+19,1+24,7+49,8+21,2+27,9+17,7+15,3+50,7+7,1+16,6+18,5+28,3+13,5+6,2+7+25,8+16,1)*0,1</t>
  </si>
  <si>
    <t>(7,9+7,1+15,9+27,5+17,1+27,7+30+20,52*2,82+46,9+10,7+4,8+42,8+19,4+1,5+3,7+4,7+13,5+10,3+4,5+17,6+9+26,8+5,1+8,4+9,4)*0,1</t>
  </si>
  <si>
    <t>965042241</t>
  </si>
  <si>
    <t>Bourání podkladů pod dlažby nebo mazanin betonových nebo z litého asfaltu tl přes 100 mm pl pře 4 m2</t>
  </si>
  <si>
    <t>88</t>
  </si>
  <si>
    <t>65,4*0,15</t>
  </si>
  <si>
    <t>19,1*0,15</t>
  </si>
  <si>
    <t>45</t>
  </si>
  <si>
    <t>965083131</t>
  </si>
  <si>
    <t>Odstranění násypů pod podlahami mezi trámy tl přes 200 mm</t>
  </si>
  <si>
    <t>90</t>
  </si>
  <si>
    <t>968062375</t>
  </si>
  <si>
    <t>Vybourání dřevěných rámů oken zdvojených včetně křídel pl do 2 m2</t>
  </si>
  <si>
    <t>92</t>
  </si>
  <si>
    <t>4.NP</t>
  </si>
  <si>
    <t>0,74*1,07*7</t>
  </si>
  <si>
    <t>1,3*1,25</t>
  </si>
  <si>
    <t>1,18*1,37*2+0,87*1,49*3+1,46*1,32*2+0,34+0,8</t>
  </si>
  <si>
    <t>47</t>
  </si>
  <si>
    <t>968062376</t>
  </si>
  <si>
    <t>Vybourání dřevěných rámů oken zdvojených včetně křídel pl do 4 m2</t>
  </si>
  <si>
    <t>94</t>
  </si>
  <si>
    <t>1,27*1,9*(9+5+9+1)+1,37*1,97*4+1,37*1,6</t>
  </si>
  <si>
    <t>1,37*2,29*(12+1+9+5+9)+1,3*1,3*11+1,37*2,4*4+1,45*1,93</t>
  </si>
  <si>
    <t>1,32*(1,97+2,76)*0,5*(11+4+3+16)+1,47*2,76*9+1,2*1,9*4+3,49*3,2+1,46*1,4*2</t>
  </si>
  <si>
    <t>968072455</t>
  </si>
  <si>
    <t>Vybourání kovových dveřních zárubní pl do 2 m2</t>
  </si>
  <si>
    <t>96</t>
  </si>
  <si>
    <t>0,6*1,97*3+0,95*1,87*2+0,92*1,71+0,75*2,05*2+0,94*1,86*2+0,8*1,97*4+0,92*1,71</t>
  </si>
  <si>
    <t>0,8*1,56*2+0,93*1,87+0,8*1,99+0,95*1,86+0,9*1,97*3+0,8*1,97*4+0,7*1,97+0,6*1,97*2+0,75*2,05*3+0,81*2+0,88*2</t>
  </si>
  <si>
    <t>0,8*1,97*15+0,7*1,97+0,9*1,97*6+0,6*1,97*8+0,94*1,93+0,94*2,06+0,9*2,1+0,9*2+0,82*2,01+0,8*2,06</t>
  </si>
  <si>
    <t>1.PP</t>
  </si>
  <si>
    <t>0,8*1,9</t>
  </si>
  <si>
    <t>49</t>
  </si>
  <si>
    <t>968072456</t>
  </si>
  <si>
    <t>Vybourání kovových dveřních zárubní pl přes 2 m2</t>
  </si>
  <si>
    <t>98</t>
  </si>
  <si>
    <t>1,26*2,5*7+1,5*2,06</t>
  </si>
  <si>
    <t>1,26*2,5*(11+12)+1,25*2,39+1,1*2+1,04*2,45</t>
  </si>
  <si>
    <t>2*3,65+2*3,82*2+1,9*3,92+1,18*3,67+1,25*3,67+1,35*2,47+1,54*(3,63+4,22)/2+1,4*2,5+3*1,9*3,96+0,92*3,45*5+1,4*2,18+0,9*2,59+0,87*2,47+0,94*2,03</t>
  </si>
  <si>
    <t>1,1*2,06+1,25*2,06+1,26*2,5</t>
  </si>
  <si>
    <t>1,22*1,73</t>
  </si>
  <si>
    <t>978012191</t>
  </si>
  <si>
    <t>Otlučení (osekání) vnitřní vápenné nebo vápenocementové omítky stropů rákosových v rozsahu do 100 %</t>
  </si>
  <si>
    <t>100</t>
  </si>
  <si>
    <t>51</t>
  </si>
  <si>
    <t>978019391</t>
  </si>
  <si>
    <t>Otlučení (osekání) vnější vápenné nebo vápenocementové omítky stupně členitosti 3 až 5 do 100%</t>
  </si>
  <si>
    <t>102</t>
  </si>
  <si>
    <t>"fasáda B" 194</t>
  </si>
  <si>
    <t>"fasáda A" 21,5</t>
  </si>
  <si>
    <t>985131111</t>
  </si>
  <si>
    <t>Očištění ploch stěn, rubu kleneb a podlah tlakovou vodou</t>
  </si>
  <si>
    <t>104</t>
  </si>
  <si>
    <t>53</t>
  </si>
  <si>
    <t>985131311</t>
  </si>
  <si>
    <t>Ruční dočištění ploch stěn, rubu kleneb a podlah ocelových kartáči</t>
  </si>
  <si>
    <t>106</t>
  </si>
  <si>
    <t>985231112</t>
  </si>
  <si>
    <t>Spárování zdiva aktivovanou maltou spára hl do 40 mm dl do 12 m/m2</t>
  </si>
  <si>
    <t>108</t>
  </si>
  <si>
    <t>55</t>
  </si>
  <si>
    <t>999999R01</t>
  </si>
  <si>
    <t>Chránička průměru min. 36 mm pro možnost vedení budoucích rozvodů elektro pro napájení světelných informačních tabulí - zapuštěná pod omítku</t>
  </si>
  <si>
    <t>110</t>
  </si>
  <si>
    <t>999999R02</t>
  </si>
  <si>
    <t>Demontáž stříšky nad schodištěm</t>
  </si>
  <si>
    <t>112</t>
  </si>
  <si>
    <t>57</t>
  </si>
  <si>
    <t>999999R03</t>
  </si>
  <si>
    <t>Demontáž veškerých stávajících vnitřních rozvodů sítí (kanalizace, vodovod, plyn, elektro) jdoucích na povrchu - včetně likvidace</t>
  </si>
  <si>
    <t>114</t>
  </si>
  <si>
    <t>997</t>
  </si>
  <si>
    <t>Přesun sutě</t>
  </si>
  <si>
    <t>997006005</t>
  </si>
  <si>
    <t>Drcení stavebního odpadu z demolic ze zdiva z cihel a kamene s dopravou do 100 m a naložením</t>
  </si>
  <si>
    <t>t</t>
  </si>
  <si>
    <t>116</t>
  </si>
  <si>
    <t>59</t>
  </si>
  <si>
    <t>997013115</t>
  </si>
  <si>
    <t>Vnitrostaveništní doprava suti a vybouraných hmot pro budovy v do 18 m s použitím mechanizace</t>
  </si>
  <si>
    <t>118</t>
  </si>
  <si>
    <t>997013501</t>
  </si>
  <si>
    <t>Odvoz suti a vybouraných hmot na skládku nebo meziskládku do 1 km se složením</t>
  </si>
  <si>
    <t>120</t>
  </si>
  <si>
    <t>61</t>
  </si>
  <si>
    <t>997013509</t>
  </si>
  <si>
    <t>Příplatek k odvozu suti a vybouraných hmot na skládku ZKD 1 km přes 1 km</t>
  </si>
  <si>
    <t>122</t>
  </si>
  <si>
    <t>997013609</t>
  </si>
  <si>
    <t>Poplatek za uložení na skládce (skládkovné) stavebního odpadu ze směsí nebo oddělených frakcí betonu, cihel a keramických výrobků kód odpadu 17 01 07</t>
  </si>
  <si>
    <t>CS ÚRS 2020 02</t>
  </si>
  <si>
    <t>-1737151569</t>
  </si>
  <si>
    <t>Poplatek za uložení stavebního odpadu na skládce (skládkovné) ze směsí nebo oddělených frakcí betonu, cihel a keramických výrobků zatříděného do Katalogu odpadů pod kódem 17 01 07</t>
  </si>
  <si>
    <t>997013655</t>
  </si>
  <si>
    <t>Poplatek za uložení na skládce (skládkovné) zeminy a kamení kód odpadu 17 05 04</t>
  </si>
  <si>
    <t>-1682605632</t>
  </si>
  <si>
    <t>Poplatek za uložení stavebního odpadu na skládce (skládkovné) zeminy a kamení zatříděného do Katalogu odpadů pod kódem 17 05 04</t>
  </si>
  <si>
    <t>107</t>
  </si>
  <si>
    <t>997013811</t>
  </si>
  <si>
    <t>Poplatek za uložení na skládce (skládkovné) stavebního odpadu dřevěného kód odpadu 17 02 01</t>
  </si>
  <si>
    <t>832240173</t>
  </si>
  <si>
    <t>Poplatek za uložení stavebního odpadu na skládce (skládkovné) dřevěného zatříděného do Katalogu odpadů pod kódem 17 02 01</t>
  </si>
  <si>
    <t>997013831</t>
  </si>
  <si>
    <t>Poplatek za uložení na skládce (skládkovné) stavebního odpadu směsného kód odpadu 170 904</t>
  </si>
  <si>
    <t>124</t>
  </si>
  <si>
    <t>109</t>
  </si>
  <si>
    <t>997013847</t>
  </si>
  <si>
    <t>Poplatek za uložení na skládce (skládkovné) odpadu asfaltového s dehtem kód odpadu 17 03 01</t>
  </si>
  <si>
    <t>568256535</t>
  </si>
  <si>
    <t>Poplatek za uložení stavebního odpadu na skládce (skládkovné) asfaltového s obsahem dehtu zatříděného do Katalogu odpadů pod kódem 17 03 01</t>
  </si>
  <si>
    <t>PSV</t>
  </si>
  <si>
    <t>Práce a dodávky PSV</t>
  </si>
  <si>
    <t>711</t>
  </si>
  <si>
    <t>Izolace proti vodě, vlhkosti a plynům</t>
  </si>
  <si>
    <t>63</t>
  </si>
  <si>
    <t>711131811</t>
  </si>
  <si>
    <t>Odstranění izolace proti zemní vlhkosti vodorovné</t>
  </si>
  <si>
    <t>126</t>
  </si>
  <si>
    <t>(13,9+17,5+13,5+9,5+10+8,9+15,7+17,79*2,82+98,1+19,1+24,7+49,8+21,2+27,9+17,7+15,3+50,7+7,1+16,6+18,5+28,3+13,5+6,2+7+25,8+16,1)</t>
  </si>
  <si>
    <t>712</t>
  </si>
  <si>
    <t>Povlakové krytiny</t>
  </si>
  <si>
    <t>712400831</t>
  </si>
  <si>
    <t>Odstranění povlakové krytiny střech do 30° jednovrstvé</t>
  </si>
  <si>
    <t>128</t>
  </si>
  <si>
    <t>střecha nad 4.NP</t>
  </si>
  <si>
    <t>4,1*(8,07+4,03)*0,5+4,61*(8,52+4,82)*0,5+4,8*4</t>
  </si>
  <si>
    <t>střecha nad střední částí</t>
  </si>
  <si>
    <t>46,03*6,85</t>
  </si>
  <si>
    <t>"odpočet komíny a výlezy" -(0,55*0,55*2)</t>
  </si>
  <si>
    <t>725</t>
  </si>
  <si>
    <t>Zdravotechnika - zařizovací předměty</t>
  </si>
  <si>
    <t>65</t>
  </si>
  <si>
    <t>725110811</t>
  </si>
  <si>
    <t>Demontáž klozetů splachovací s nádrží</t>
  </si>
  <si>
    <t>soubor</t>
  </si>
  <si>
    <t>130</t>
  </si>
  <si>
    <t>725122816</t>
  </si>
  <si>
    <t>Demontáž pisoárových stání s nádrží a čtyřmi záchodky</t>
  </si>
  <si>
    <t>132</t>
  </si>
  <si>
    <t>67</t>
  </si>
  <si>
    <t>725210821</t>
  </si>
  <si>
    <t>Demontáž umyvadel bez výtokových armatur</t>
  </si>
  <si>
    <t>134</t>
  </si>
  <si>
    <t>725220851</t>
  </si>
  <si>
    <t>Demontáž van</t>
  </si>
  <si>
    <t>136</t>
  </si>
  <si>
    <t>69</t>
  </si>
  <si>
    <t>725320821</t>
  </si>
  <si>
    <t>Demontáž dřez dvojitý na ocelové konzole bez výtokových armatur</t>
  </si>
  <si>
    <t>138</t>
  </si>
  <si>
    <t>725610810</t>
  </si>
  <si>
    <t>Demontáž sporáků plynových</t>
  </si>
  <si>
    <t>140</t>
  </si>
  <si>
    <t>731</t>
  </si>
  <si>
    <t>Ústřední vytápění - kotelny</t>
  </si>
  <si>
    <t>71</t>
  </si>
  <si>
    <t>731200816</t>
  </si>
  <si>
    <t>Demontáž kotle nebo bojleru</t>
  </si>
  <si>
    <t>142</t>
  </si>
  <si>
    <t>741</t>
  </si>
  <si>
    <t>Elektroinstalace - silnoproud</t>
  </si>
  <si>
    <t>741420001</t>
  </si>
  <si>
    <t>Oprava drát hromosvodný svodové D do 10 mm s podpěrou</t>
  </si>
  <si>
    <t>218235825</t>
  </si>
  <si>
    <t>Montáž hromosvodného vedení svodových drátů nebo lan s podpěrami, Ø do 10 mm</t>
  </si>
  <si>
    <t>751</t>
  </si>
  <si>
    <t>Vzduchotechnika</t>
  </si>
  <si>
    <t>751377823</t>
  </si>
  <si>
    <t>Demontáž odsávacího zákrytu (digestoř) průmyslového nástěnného do průřezu 2,0 m2</t>
  </si>
  <si>
    <t>144</t>
  </si>
  <si>
    <t>762</t>
  </si>
  <si>
    <t>Konstrukce tesařské</t>
  </si>
  <si>
    <t>73</t>
  </si>
  <si>
    <t>762331811</t>
  </si>
  <si>
    <t>Demontáž vázaných kcí krovů z hranolů průřezové plochy do 120 cm2</t>
  </si>
  <si>
    <t>146</t>
  </si>
  <si>
    <t>9,43+13,66</t>
  </si>
  <si>
    <t>762331812</t>
  </si>
  <si>
    <t>Demontáž vázaných kcí krovů z hranolů průřezové plochy do 224 cm2</t>
  </si>
  <si>
    <t>148</t>
  </si>
  <si>
    <t>75</t>
  </si>
  <si>
    <t>762331813</t>
  </si>
  <si>
    <t>Demontáž vázaných kcí krovů z hranolů průřezové plochy do 288 cm2</t>
  </si>
  <si>
    <t>150</t>
  </si>
  <si>
    <t>10,2*2+14,6*2+14,6+10,2*2+20,7*2+16,9*2+1,26*16+26,56*2+23,18*2+5,78+4,75+3,2*3+2,85+2,8</t>
  </si>
  <si>
    <t>17,47*2*2+1,28*22+1,28*10+5,83+1,7*6+3,36*8</t>
  </si>
  <si>
    <t>střecha nad 1.NP</t>
  </si>
  <si>
    <t>45,97*4+0,85*13</t>
  </si>
  <si>
    <t>762331814</t>
  </si>
  <si>
    <t>Demontáž vázaných kcí krovů z hranolů průřezové plochy do 450 cm2</t>
  </si>
  <si>
    <t>152</t>
  </si>
  <si>
    <t>6,21*4+7,7*4+1,7*4+6*2+6,15*2+6,16*4+3,2</t>
  </si>
  <si>
    <t>45,85*2+1,69*12+5,94*10+9,58*5+1,92*10+3,4*3+3,2</t>
  </si>
  <si>
    <t>77</t>
  </si>
  <si>
    <t>762341811</t>
  </si>
  <si>
    <t>Demontáž bednění střech z prken</t>
  </si>
  <si>
    <t>154</t>
  </si>
  <si>
    <t>762521811</t>
  </si>
  <si>
    <t>Demontáž podlah bez polštářů z prken tloušťky do 32 mm</t>
  </si>
  <si>
    <t>156</t>
  </si>
  <si>
    <t>31,4+28,7+17,6+27,6+31,4+17,3+31,4+32,6+13,8+18,1+10,8+16,7+28,1+33+56,4</t>
  </si>
  <si>
    <t>30,4+16,7+31,3+32+19,5+13,8+5,2+3,7+20+31,8+17,5+17,7+33,1+17,7+16,5+13,5+16,4+9,9+18,1+15,7+15,6+31,9+33,1+16,2</t>
  </si>
  <si>
    <t>13,3+10,3+4,5+17,6</t>
  </si>
  <si>
    <t>79</t>
  </si>
  <si>
    <t>762526811</t>
  </si>
  <si>
    <t>Demontáž podlah z dřevotřísky, překližky, sololitu tloušťky do 20 mm bez polštářů</t>
  </si>
  <si>
    <t>158</t>
  </si>
  <si>
    <t>31,4</t>
  </si>
  <si>
    <t>30,5+29,1+11+27,7+31,8+3,7</t>
  </si>
  <si>
    <t>762812811</t>
  </si>
  <si>
    <t>Demontáž záklopů stropů z hoblovaných prken tl do 32 mm</t>
  </si>
  <si>
    <t>160</t>
  </si>
  <si>
    <t>81</t>
  </si>
  <si>
    <t>76282282R</t>
  </si>
  <si>
    <t>Demontáž stropních trámů z hraněného řeziva - odhad rozteče trámů 600 mm</t>
  </si>
  <si>
    <t>162</t>
  </si>
  <si>
    <t>763</t>
  </si>
  <si>
    <t>Konstrukce suché výstavby</t>
  </si>
  <si>
    <t>763111811</t>
  </si>
  <si>
    <t>Demontáž SDK příčky s jednoduchou ocelovou nosnou konstrukcí opláštění jednoduché</t>
  </si>
  <si>
    <t>164</t>
  </si>
  <si>
    <t>3,73*(5,1+1,54+5,95+1,62+1,8)-0,7*1,97-0,6*1,97-0,8*1,97-1,3*0,9-0,9*1,97</t>
  </si>
  <si>
    <t>4,33*(5,36+3,75)-0,84*1,97*2</t>
  </si>
  <si>
    <t>764</t>
  </si>
  <si>
    <t>Konstrukce klempířské</t>
  </si>
  <si>
    <t>83</t>
  </si>
  <si>
    <t>764002811</t>
  </si>
  <si>
    <t>Demontáž okapového plechu do suti v krytině povlakové</t>
  </si>
  <si>
    <t>166</t>
  </si>
  <si>
    <t>4,8+4,4</t>
  </si>
  <si>
    <t>764002812</t>
  </si>
  <si>
    <t>Demontáž okapového plechu do suti v krytině skládané</t>
  </si>
  <si>
    <t>168</t>
  </si>
  <si>
    <t>(13,2+17,1*2)*2+45,7+23,6*2+5,6+2,8+11,2+11,2</t>
  </si>
  <si>
    <t>85</t>
  </si>
  <si>
    <t>764002831</t>
  </si>
  <si>
    <t>Demontáž sněhového zachytávače do suti</t>
  </si>
  <si>
    <t>170</t>
  </si>
  <si>
    <t>(13,2+17,1*2)*2+45,7+23,6*2</t>
  </si>
  <si>
    <t>764002861</t>
  </si>
  <si>
    <t>Demontáž oplechování říms a ozdobných prvků do suti</t>
  </si>
  <si>
    <t>172</t>
  </si>
  <si>
    <t>87</t>
  </si>
  <si>
    <t>764004801</t>
  </si>
  <si>
    <t>Demontáž podokapního žlabu do suti</t>
  </si>
  <si>
    <t>174</t>
  </si>
  <si>
    <t>(13,2+17,1*2)*2+45,7+10,25+23,6*2+5,6+2,8+11,2+11,2+4,8+4,4</t>
  </si>
  <si>
    <t>764004861</t>
  </si>
  <si>
    <t>Demontáž svodu do suti</t>
  </si>
  <si>
    <t>176</t>
  </si>
  <si>
    <t>13,9+2,7+10,2+4+5,2+5,2+4+13,3+13,6+3,7*2+1,8+3,1*2+2+2,8</t>
  </si>
  <si>
    <t>105</t>
  </si>
  <si>
    <t>764121462</t>
  </si>
  <si>
    <t>Krytina střechy rovné ze šablon z Al plechu přes 10 ks/m2 sklonu do 30°</t>
  </si>
  <si>
    <t>-1895202664</t>
  </si>
  <si>
    <t>Krytina z hliníkového plechu s úpravou u okapů, prostupů a výčnělků ze šablon, počet kusů přes 10 ks/m2 do 30°</t>
  </si>
  <si>
    <t>89</t>
  </si>
  <si>
    <t>764248403</t>
  </si>
  <si>
    <t>Oplechování římsy rovné mechanicky kotvené z TiZn předzvětralého plechu rš 250 mm</t>
  </si>
  <si>
    <t>178</t>
  </si>
  <si>
    <t>764548423</t>
  </si>
  <si>
    <t>Svody kruhové včetně objímek, kolen, odskoků z TiZn předzvětralého plechu průměru 100 mm</t>
  </si>
  <si>
    <t>180</t>
  </si>
  <si>
    <t>12*2</t>
  </si>
  <si>
    <t>91</t>
  </si>
  <si>
    <t>998764103</t>
  </si>
  <si>
    <t>Přesun hmot tonážní pro konstrukce klempířské v objektech v do 24 m</t>
  </si>
  <si>
    <t>182</t>
  </si>
  <si>
    <t>765</t>
  </si>
  <si>
    <t>Krytina skládaná</t>
  </si>
  <si>
    <t>765131801</t>
  </si>
  <si>
    <t>Demontáž vláknocementové skládané krytiny sklonu do 30° do suti</t>
  </si>
  <si>
    <t>184</t>
  </si>
  <si>
    <t>93</t>
  </si>
  <si>
    <t>765131821</t>
  </si>
  <si>
    <t>Demontáž hřebene nebo nároží z hřebenáčů vláknocementové skládané krytiny sklonu do 30° do suti</t>
  </si>
  <si>
    <t>186</t>
  </si>
  <si>
    <t>8,93*2+11,21*2+10,3*4</t>
  </si>
  <si>
    <t>765192811</t>
  </si>
  <si>
    <t>Demontáž střešního výlezu jakkékoliv plochy</t>
  </si>
  <si>
    <t>188</t>
  </si>
  <si>
    <t>766</t>
  </si>
  <si>
    <t>Konstrukce truhlářské</t>
  </si>
  <si>
    <t>95</t>
  </si>
  <si>
    <t>766111820</t>
  </si>
  <si>
    <t>Demontáž truhlářských stěn dřevěných plných</t>
  </si>
  <si>
    <t>190</t>
  </si>
  <si>
    <t>"acad" 7,6 + 3,73*2,82-1,25*2,39</t>
  </si>
  <si>
    <t>4,27*(2,99+2,42)+4,87*3,7</t>
  </si>
  <si>
    <t>2,47*(4,71+2,66+4,71+2,25+4,62)</t>
  </si>
  <si>
    <t>766411821</t>
  </si>
  <si>
    <t>Demontáž truhlářského obložení stěn z palubek</t>
  </si>
  <si>
    <t>192</t>
  </si>
  <si>
    <t>(2,2+2,82+0,85+1,5)*1,41</t>
  </si>
  <si>
    <t>767</t>
  </si>
  <si>
    <t>Konstrukce zámečnické</t>
  </si>
  <si>
    <t>97</t>
  </si>
  <si>
    <t>767661811</t>
  </si>
  <si>
    <t>Demontáž mříží pevných nebo otevíravých</t>
  </si>
  <si>
    <t>194</t>
  </si>
  <si>
    <t>1,32*(1,97+2,76)*0,5*14+1,47*2,76*8</t>
  </si>
  <si>
    <t>771</t>
  </si>
  <si>
    <t>Podlahy z dlaždic</t>
  </si>
  <si>
    <t>771571810</t>
  </si>
  <si>
    <t>Demontáž podlah z dlaždic keramických kladených do malty</t>
  </si>
  <si>
    <t>196</t>
  </si>
  <si>
    <t>8+8,3</t>
  </si>
  <si>
    <t>6,1+1,8+4,3+1,7+8,1+2,16</t>
  </si>
  <si>
    <t>9+26,8+5,1+42,8+105,5+19,4+1,5+3,7+4,7+13,9+98,1+17,6+49,8</t>
  </si>
  <si>
    <t>776</t>
  </si>
  <si>
    <t>Podlahy povlakové</t>
  </si>
  <si>
    <t>99</t>
  </si>
  <si>
    <t>776201812</t>
  </si>
  <si>
    <t>Demontáž lepených povlakových podlah s podložkou ručně</t>
  </si>
  <si>
    <t>198</t>
  </si>
  <si>
    <t>31,4+7,1+28,7+17,6+27,6+16,7+28,1</t>
  </si>
  <si>
    <t>5+27,7+32+19,5+13,8+5,2+3,7+16+20+31,8+65,4+8,1+5,9+8,6+17,5+17,7+33,1+17,7+16,5+13,5+16,4+9,9+15,6+15,7+13,1</t>
  </si>
  <si>
    <t>13,3+10,3+17,6+8,4+9,4+46,9+30+27,5+17,1+27,7+15,9+7,1+7,9+9,5+8,9+10+15,7+16,1+25,8+6,2+7+13,5+28,3+18,5+16,6+50,7+7,1+15,3+17,7</t>
  </si>
  <si>
    <t>781</t>
  </si>
  <si>
    <t>Dokončovací práce - obklady</t>
  </si>
  <si>
    <t>781471810</t>
  </si>
  <si>
    <t>Demontáž obkladů z obkladaček keramických kladených do malty</t>
  </si>
  <si>
    <t>200</t>
  </si>
  <si>
    <t>795</t>
  </si>
  <si>
    <t>Lokální vytápění</t>
  </si>
  <si>
    <t>101</t>
  </si>
  <si>
    <t>79512181R</t>
  </si>
  <si>
    <t>Odpojení a odebrání přenosných kamen na tuhá paliva</t>
  </si>
  <si>
    <t>202</t>
  </si>
  <si>
    <t>VRN</t>
  </si>
  <si>
    <t>Vedlejší rozpočtové náklady</t>
  </si>
  <si>
    <t>VRN3</t>
  </si>
  <si>
    <t>Zařízení staveniště</t>
  </si>
  <si>
    <t>030001000</t>
  </si>
  <si>
    <t>Kč</t>
  </si>
  <si>
    <t>204</t>
  </si>
  <si>
    <t>VRN6</t>
  </si>
  <si>
    <t>Územní vlivy</t>
  </si>
  <si>
    <t>103</t>
  </si>
  <si>
    <t>060001000</t>
  </si>
  <si>
    <t>206</t>
  </si>
  <si>
    <t>VRN7</t>
  </si>
  <si>
    <t>Provozní vlivy</t>
  </si>
  <si>
    <t>070001000</t>
  </si>
  <si>
    <t>208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</si>
</sst>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IMPORT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Varnsdorf Demolice k VŘ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24. 7. 2020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14</v>
      </c>
      <c r="BW94" s="117" t="s">
        <v>5</v>
      </c>
      <c r="BX94" s="117" t="s">
        <v>75</v>
      </c>
      <c r="CL94" s="117" t="s">
        <v>1</v>
      </c>
    </row>
    <row r="95" s="7" customFormat="1" ht="16.5" customHeight="1">
      <c r="A95" s="119" t="s">
        <v>76</v>
      </c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'19-22 - DEMOLICE ČÁSTI VÝ...'!J30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'19-22 - DEMOLICE ČÁSTI VÝ...'!P146</f>
        <v>0</v>
      </c>
      <c r="AV95" s="128">
        <f>'19-22 - DEMOLICE ČÁSTI VÝ...'!J33</f>
        <v>0</v>
      </c>
      <c r="AW95" s="128">
        <f>'19-22 - DEMOLICE ČÁSTI VÝ...'!J34</f>
        <v>0</v>
      </c>
      <c r="AX95" s="128">
        <f>'19-22 - DEMOLICE ČÁSTI VÝ...'!J35</f>
        <v>0</v>
      </c>
      <c r="AY95" s="128">
        <f>'19-22 - DEMOLICE ČÁSTI VÝ...'!J36</f>
        <v>0</v>
      </c>
      <c r="AZ95" s="128">
        <f>'19-22 - DEMOLICE ČÁSTI VÝ...'!F33</f>
        <v>0</v>
      </c>
      <c r="BA95" s="128">
        <f>'19-22 - DEMOLICE ČÁSTI VÝ...'!F34</f>
        <v>0</v>
      </c>
      <c r="BB95" s="128">
        <f>'19-22 - DEMOLICE ČÁSTI VÝ...'!F35</f>
        <v>0</v>
      </c>
      <c r="BC95" s="128">
        <f>'19-22 - DEMOLICE ČÁSTI VÝ...'!F36</f>
        <v>0</v>
      </c>
      <c r="BD95" s="130">
        <f>'19-22 - DEMOLICE ČÁSTI VÝ...'!F37</f>
        <v>0</v>
      </c>
      <c r="BE95" s="7"/>
      <c r="BT95" s="131" t="s">
        <v>80</v>
      </c>
      <c r="BV95" s="131" t="s">
        <v>14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R1Com0qef/zeSyGxuHN109fUdq684Ec6F8HEokl3K+05Z4hwgznE5NnVvksqDW7men6hJn4pt8kBPf9xDIkLVQ==" hashValue="uhfJm4mr8YjXUuR4u1vRpZA9SfMslysaA42F7jpyCt/0KfR/k/5VLqZ/LwvCovi0A5nZ30kocS7VfiWjCE5nd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9-22 - DEMOLICE ČÁSTI VÝ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82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Varnsdorf Demolice k VŘ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ROUND((SUM(BE146:BE627)),  2)</f>
        <v>0</v>
      </c>
      <c r="G33" s="38"/>
      <c r="H33" s="38"/>
      <c r="I33" s="151">
        <v>0.20999999999999999</v>
      </c>
      <c r="J33" s="150">
        <f>ROUND(((SUM(BE146:BE627))*I33),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ROUND((SUM(BF146:BF627)),  2)</f>
        <v>0</v>
      </c>
      <c r="G34" s="38"/>
      <c r="H34" s="38"/>
      <c r="I34" s="151">
        <v>0.14999999999999999</v>
      </c>
      <c r="J34" s="150">
        <f>ROUND(((SUM(BF146:BF627))*I34),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ROUND((SUM(BG146:BG627)),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ROUND((SUM(BH146:BH627)),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ROUND((SUM(BI146:BI627)),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Varnsdorf Demolice k VŘ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19-22 - DEMOLICE ČÁSTI VÝ...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J147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J148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J187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J195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J201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J213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97</v>
      </c>
      <c r="E103" s="184"/>
      <c r="F103" s="184"/>
      <c r="G103" s="184"/>
      <c r="H103" s="184"/>
      <c r="I103" s="184"/>
      <c r="J103" s="185">
        <f>J226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J249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J376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100</v>
      </c>
      <c r="E106" s="178"/>
      <c r="F106" s="178"/>
      <c r="G106" s="178"/>
      <c r="H106" s="178"/>
      <c r="I106" s="178"/>
      <c r="J106" s="179">
        <f>J395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J396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J401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J410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J450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J460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J463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J466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J512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J520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J553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J567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J582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J587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J597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J607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J610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75"/>
      <c r="C123" s="176"/>
      <c r="D123" s="177" t="s">
        <v>117</v>
      </c>
      <c r="E123" s="178"/>
      <c r="F123" s="178"/>
      <c r="G123" s="178"/>
      <c r="H123" s="178"/>
      <c r="I123" s="178"/>
      <c r="J123" s="179">
        <f>J618</f>
        <v>0</v>
      </c>
      <c r="K123" s="176"/>
      <c r="L123" s="180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J619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J622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J625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32" s="2" customFormat="1" ht="6.96" customHeight="1">
      <c r="A132" s="38"/>
      <c r="B132" s="68"/>
      <c r="C132" s="69"/>
      <c r="D132" s="69"/>
      <c r="E132" s="69"/>
      <c r="F132" s="69"/>
      <c r="G132" s="69"/>
      <c r="H132" s="69"/>
      <c r="I132" s="69"/>
      <c r="J132" s="69"/>
      <c r="K132" s="69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4.96" customHeight="1">
      <c r="A133" s="38"/>
      <c r="B133" s="39"/>
      <c r="C133" s="23" t="s">
        <v>121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16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6.5" customHeight="1">
      <c r="A136" s="38"/>
      <c r="B136" s="39"/>
      <c r="C136" s="40"/>
      <c r="D136" s="40"/>
      <c r="E136" s="170" t="str">
        <f>E7</f>
        <v>Varnsdorf Demolice k VŘ</v>
      </c>
      <c r="F136" s="32"/>
      <c r="G136" s="32"/>
      <c r="H136" s="32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84</v>
      </c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76" t="str">
        <f>E9</f>
        <v>19-22 - DEMOLICE ČÁSTI VÝ...</v>
      </c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20</v>
      </c>
      <c r="D140" s="40"/>
      <c r="E140" s="40"/>
      <c r="F140" s="27" t="str">
        <f>F12</f>
        <v xml:space="preserve"> </v>
      </c>
      <c r="G140" s="40"/>
      <c r="H140" s="40"/>
      <c r="I140" s="32" t="s">
        <v>22</v>
      </c>
      <c r="J140" s="79" t="str">
        <f>IF(J12="","",J12)</f>
        <v>24. 7. 2020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24</v>
      </c>
      <c r="D142" s="40"/>
      <c r="E142" s="40"/>
      <c r="F142" s="27" t="str">
        <f>E15</f>
        <v xml:space="preserve"> </v>
      </c>
      <c r="G142" s="40"/>
      <c r="H142" s="40"/>
      <c r="I142" s="32" t="s">
        <v>29</v>
      </c>
      <c r="J142" s="36" t="str">
        <f>E21</f>
        <v xml:space="preserve"> 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27</v>
      </c>
      <c r="D143" s="40"/>
      <c r="E143" s="40"/>
      <c r="F143" s="27" t="str">
        <f>IF(E18="","",E18)</f>
        <v>Vyplň údaj</v>
      </c>
      <c r="G143" s="40"/>
      <c r="H143" s="40"/>
      <c r="I143" s="32" t="s">
        <v>31</v>
      </c>
      <c r="J143" s="36" t="str">
        <f>E24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0.32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11" customFormat="1" ht="29.28" customHeight="1">
      <c r="A145" s="187"/>
      <c r="B145" s="188"/>
      <c r="C145" s="189" t="s">
        <v>122</v>
      </c>
      <c r="D145" s="190" t="s">
        <v>58</v>
      </c>
      <c r="E145" s="190" t="s">
        <v>54</v>
      </c>
      <c r="F145" s="190" t="s">
        <v>55</v>
      </c>
      <c r="G145" s="190" t="s">
        <v>123</v>
      </c>
      <c r="H145" s="190" t="s">
        <v>124</v>
      </c>
      <c r="I145" s="190" t="s">
        <v>125</v>
      </c>
      <c r="J145" s="190" t="s">
        <v>88</v>
      </c>
      <c r="K145" s="191" t="s">
        <v>126</v>
      </c>
      <c r="L145" s="192"/>
      <c r="M145" s="100" t="s">
        <v>1</v>
      </c>
      <c r="N145" s="101" t="s">
        <v>37</v>
      </c>
      <c r="O145" s="101" t="s">
        <v>127</v>
      </c>
      <c r="P145" s="101" t="s">
        <v>128</v>
      </c>
      <c r="Q145" s="101" t="s">
        <v>129</v>
      </c>
      <c r="R145" s="101" t="s">
        <v>130</v>
      </c>
      <c r="S145" s="101" t="s">
        <v>131</v>
      </c>
      <c r="T145" s="102" t="s">
        <v>132</v>
      </c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/>
    </row>
    <row r="146" s="2" customFormat="1" ht="22.8" customHeight="1">
      <c r="A146" s="38"/>
      <c r="B146" s="39"/>
      <c r="C146" s="107" t="s">
        <v>133</v>
      </c>
      <c r="D146" s="40"/>
      <c r="E146" s="40"/>
      <c r="F146" s="40"/>
      <c r="G146" s="40"/>
      <c r="H146" s="40"/>
      <c r="I146" s="40"/>
      <c r="J146" s="193">
        <f>BK146</f>
        <v>0</v>
      </c>
      <c r="K146" s="40"/>
      <c r="L146" s="44"/>
      <c r="M146" s="103"/>
      <c r="N146" s="194"/>
      <c r="O146" s="104"/>
      <c r="P146" s="195">
        <f>P147+P395+P618</f>
        <v>0</v>
      </c>
      <c r="Q146" s="104"/>
      <c r="R146" s="195">
        <f>R147+R395+R618</f>
        <v>1.6863600000000001</v>
      </c>
      <c r="S146" s="104"/>
      <c r="T146" s="196">
        <f>T147+T395+T618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72</v>
      </c>
      <c r="AU146" s="17" t="s">
        <v>90</v>
      </c>
      <c r="BK146" s="197">
        <f>BK147+BK395+BK618</f>
        <v>0</v>
      </c>
    </row>
    <row r="147" s="12" customFormat="1" ht="25.92" customHeight="1">
      <c r="A147" s="12"/>
      <c r="B147" s="198"/>
      <c r="C147" s="199"/>
      <c r="D147" s="200" t="s">
        <v>72</v>
      </c>
      <c r="E147" s="201" t="s">
        <v>134</v>
      </c>
      <c r="F147" s="201" t="s">
        <v>135</v>
      </c>
      <c r="G147" s="199"/>
      <c r="H147" s="199"/>
      <c r="I147" s="202"/>
      <c r="J147" s="203">
        <f>BK147</f>
        <v>0</v>
      </c>
      <c r="K147" s="199"/>
      <c r="L147" s="204"/>
      <c r="M147" s="205"/>
      <c r="N147" s="206"/>
      <c r="O147" s="206"/>
      <c r="P147" s="207">
        <f>P148+P187+P195+P201+P213+P226+P249+P376</f>
        <v>0</v>
      </c>
      <c r="Q147" s="206"/>
      <c r="R147" s="207">
        <f>R148+R187+R195+R201+R213+R226+R249+R376</f>
        <v>0</v>
      </c>
      <c r="S147" s="206"/>
      <c r="T147" s="208">
        <f>T148+T187+T195+T201+T213+T226+T249+T376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80</v>
      </c>
      <c r="AT147" s="210" t="s">
        <v>72</v>
      </c>
      <c r="AU147" s="210" t="s">
        <v>73</v>
      </c>
      <c r="AY147" s="209" t="s">
        <v>136</v>
      </c>
      <c r="BK147" s="211">
        <f>BK148+BK187+BK195+BK201+BK213+BK226+BK249+BK376</f>
        <v>0</v>
      </c>
    </row>
    <row r="148" s="12" customFormat="1" ht="22.8" customHeight="1">
      <c r="A148" s="12"/>
      <c r="B148" s="198"/>
      <c r="C148" s="199"/>
      <c r="D148" s="200" t="s">
        <v>72</v>
      </c>
      <c r="E148" s="212" t="s">
        <v>80</v>
      </c>
      <c r="F148" s="212" t="s">
        <v>137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SUM(P149:P186)</f>
        <v>0</v>
      </c>
      <c r="Q148" s="206"/>
      <c r="R148" s="207">
        <f>SUM(R149:R186)</f>
        <v>0</v>
      </c>
      <c r="S148" s="206"/>
      <c r="T148" s="208">
        <f>SUM(T149:T186)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80</v>
      </c>
      <c r="AT148" s="210" t="s">
        <v>72</v>
      </c>
      <c r="AU148" s="210" t="s">
        <v>80</v>
      </c>
      <c r="AY148" s="209" t="s">
        <v>136</v>
      </c>
      <c r="BK148" s="211">
        <f>SUM(BK149:BK186)</f>
        <v>0</v>
      </c>
    </row>
    <row r="149" s="2" customFormat="1" ht="24.15" customHeight="1">
      <c r="A149" s="38"/>
      <c r="B149" s="39"/>
      <c r="C149" s="214" t="s">
        <v>80</v>
      </c>
      <c r="D149" s="214" t="s">
        <v>138</v>
      </c>
      <c r="E149" s="215" t="s">
        <v>139</v>
      </c>
      <c r="F149" s="216" t="s">
        <v>140</v>
      </c>
      <c r="G149" s="217" t="s">
        <v>141</v>
      </c>
      <c r="H149" s="218">
        <v>98</v>
      </c>
      <c r="I149" s="219"/>
      <c r="J149" s="220">
        <f>ROUND(I149*H149,2)</f>
        <v>0</v>
      </c>
      <c r="K149" s="216" t="s">
        <v>142</v>
      </c>
      <c r="L149" s="44"/>
      <c r="M149" s="221" t="s">
        <v>1</v>
      </c>
      <c r="N149" s="222" t="s">
        <v>38</v>
      </c>
      <c r="O149" s="91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143</v>
      </c>
      <c r="AT149" s="225" t="s">
        <v>138</v>
      </c>
      <c r="AU149" s="225" t="s">
        <v>82</v>
      </c>
      <c r="AY149" s="17" t="s">
        <v>136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80</v>
      </c>
      <c r="BK149" s="226">
        <f>ROUND(I149*H149,2)</f>
        <v>0</v>
      </c>
      <c r="BL149" s="17" t="s">
        <v>143</v>
      </c>
      <c r="BM149" s="225" t="s">
        <v>82</v>
      </c>
    </row>
    <row r="150" s="2" customFormat="1">
      <c r="A150" s="38"/>
      <c r="B150" s="39"/>
      <c r="C150" s="40"/>
      <c r="D150" s="227" t="s">
        <v>144</v>
      </c>
      <c r="E150" s="40"/>
      <c r="F150" s="228" t="s">
        <v>140</v>
      </c>
      <c r="G150" s="40"/>
      <c r="H150" s="40"/>
      <c r="I150" s="229"/>
      <c r="J150" s="40"/>
      <c r="K150" s="40"/>
      <c r="L150" s="44"/>
      <c r="M150" s="230"/>
      <c r="N150" s="23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144</v>
      </c>
      <c r="AU150" s="17" t="s">
        <v>82</v>
      </c>
    </row>
    <row r="151" s="13" customFormat="1">
      <c r="A151" s="13"/>
      <c r="B151" s="232"/>
      <c r="C151" s="233"/>
      <c r="D151" s="227" t="s">
        <v>145</v>
      </c>
      <c r="E151" s="234" t="s">
        <v>1</v>
      </c>
      <c r="F151" s="235" t="s">
        <v>146</v>
      </c>
      <c r="G151" s="233"/>
      <c r="H151" s="234" t="s">
        <v>1</v>
      </c>
      <c r="I151" s="236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145</v>
      </c>
      <c r="AU151" s="241" t="s">
        <v>82</v>
      </c>
      <c r="AV151" s="13" t="s">
        <v>80</v>
      </c>
      <c r="AW151" s="13" t="s">
        <v>30</v>
      </c>
      <c r="AX151" s="13" t="s">
        <v>73</v>
      </c>
      <c r="AY151" s="241" t="s">
        <v>136</v>
      </c>
    </row>
    <row r="152" s="14" customFormat="1">
      <c r="A152" s="14"/>
      <c r="B152" s="242"/>
      <c r="C152" s="243"/>
      <c r="D152" s="227" t="s">
        <v>145</v>
      </c>
      <c r="E152" s="244" t="s">
        <v>1</v>
      </c>
      <c r="F152" s="245" t="s">
        <v>147</v>
      </c>
      <c r="G152" s="243"/>
      <c r="H152" s="246">
        <v>98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145</v>
      </c>
      <c r="AU152" s="252" t="s">
        <v>82</v>
      </c>
      <c r="AV152" s="14" t="s">
        <v>82</v>
      </c>
      <c r="AW152" s="14" t="s">
        <v>30</v>
      </c>
      <c r="AX152" s="14" t="s">
        <v>73</v>
      </c>
      <c r="AY152" s="252" t="s">
        <v>136</v>
      </c>
    </row>
    <row r="153" s="15" customFormat="1">
      <c r="A153" s="15"/>
      <c r="B153" s="253"/>
      <c r="C153" s="254"/>
      <c r="D153" s="227" t="s">
        <v>145</v>
      </c>
      <c r="E153" s="255" t="s">
        <v>1</v>
      </c>
      <c r="F153" s="256" t="s">
        <v>148</v>
      </c>
      <c r="G153" s="254"/>
      <c r="H153" s="257">
        <v>98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145</v>
      </c>
      <c r="AU153" s="263" t="s">
        <v>82</v>
      </c>
      <c r="AV153" s="15" t="s">
        <v>143</v>
      </c>
      <c r="AW153" s="15" t="s">
        <v>30</v>
      </c>
      <c r="AX153" s="15" t="s">
        <v>80</v>
      </c>
      <c r="AY153" s="263" t="s">
        <v>136</v>
      </c>
    </row>
    <row r="154" s="2" customFormat="1" ht="24.15" customHeight="1">
      <c r="A154" s="38"/>
      <c r="B154" s="39"/>
      <c r="C154" s="214" t="s">
        <v>82</v>
      </c>
      <c r="D154" s="214" t="s">
        <v>138</v>
      </c>
      <c r="E154" s="215" t="s">
        <v>149</v>
      </c>
      <c r="F154" s="216" t="s">
        <v>150</v>
      </c>
      <c r="G154" s="217" t="s">
        <v>141</v>
      </c>
      <c r="H154" s="218">
        <v>11.4</v>
      </c>
      <c r="I154" s="219"/>
      <c r="J154" s="220">
        <f>ROUND(I154*H154,2)</f>
        <v>0</v>
      </c>
      <c r="K154" s="216" t="s">
        <v>142</v>
      </c>
      <c r="L154" s="44"/>
      <c r="M154" s="221" t="s">
        <v>1</v>
      </c>
      <c r="N154" s="222" t="s">
        <v>38</v>
      </c>
      <c r="O154" s="91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143</v>
      </c>
      <c r="AT154" s="225" t="s">
        <v>138</v>
      </c>
      <c r="AU154" s="225" t="s">
        <v>82</v>
      </c>
      <c r="AY154" s="17" t="s">
        <v>136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80</v>
      </c>
      <c r="BK154" s="226">
        <f>ROUND(I154*H154,2)</f>
        <v>0</v>
      </c>
      <c r="BL154" s="17" t="s">
        <v>143</v>
      </c>
      <c r="BM154" s="225" t="s">
        <v>143</v>
      </c>
    </row>
    <row r="155" s="2" customFormat="1">
      <c r="A155" s="38"/>
      <c r="B155" s="39"/>
      <c r="C155" s="40"/>
      <c r="D155" s="227" t="s">
        <v>144</v>
      </c>
      <c r="E155" s="40"/>
      <c r="F155" s="228" t="s">
        <v>150</v>
      </c>
      <c r="G155" s="40"/>
      <c r="H155" s="40"/>
      <c r="I155" s="229"/>
      <c r="J155" s="40"/>
      <c r="K155" s="40"/>
      <c r="L155" s="44"/>
      <c r="M155" s="230"/>
      <c r="N155" s="23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144</v>
      </c>
      <c r="AU155" s="17" t="s">
        <v>82</v>
      </c>
    </row>
    <row r="156" s="13" customFormat="1">
      <c r="A156" s="13"/>
      <c r="B156" s="232"/>
      <c r="C156" s="233"/>
      <c r="D156" s="227" t="s">
        <v>145</v>
      </c>
      <c r="E156" s="234" t="s">
        <v>1</v>
      </c>
      <c r="F156" s="235" t="s">
        <v>151</v>
      </c>
      <c r="G156" s="233"/>
      <c r="H156" s="234" t="s">
        <v>1</v>
      </c>
      <c r="I156" s="236"/>
      <c r="J156" s="233"/>
      <c r="K156" s="233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145</v>
      </c>
      <c r="AU156" s="241" t="s">
        <v>82</v>
      </c>
      <c r="AV156" s="13" t="s">
        <v>80</v>
      </c>
      <c r="AW156" s="13" t="s">
        <v>30</v>
      </c>
      <c r="AX156" s="13" t="s">
        <v>73</v>
      </c>
      <c r="AY156" s="241" t="s">
        <v>136</v>
      </c>
    </row>
    <row r="157" s="14" customFormat="1">
      <c r="A157" s="14"/>
      <c r="B157" s="242"/>
      <c r="C157" s="243"/>
      <c r="D157" s="227" t="s">
        <v>145</v>
      </c>
      <c r="E157" s="244" t="s">
        <v>1</v>
      </c>
      <c r="F157" s="245" t="s">
        <v>152</v>
      </c>
      <c r="G157" s="243"/>
      <c r="H157" s="246">
        <v>11.4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145</v>
      </c>
      <c r="AU157" s="252" t="s">
        <v>82</v>
      </c>
      <c r="AV157" s="14" t="s">
        <v>82</v>
      </c>
      <c r="AW157" s="14" t="s">
        <v>30</v>
      </c>
      <c r="AX157" s="14" t="s">
        <v>73</v>
      </c>
      <c r="AY157" s="252" t="s">
        <v>136</v>
      </c>
    </row>
    <row r="158" s="15" customFormat="1">
      <c r="A158" s="15"/>
      <c r="B158" s="253"/>
      <c r="C158" s="254"/>
      <c r="D158" s="227" t="s">
        <v>145</v>
      </c>
      <c r="E158" s="255" t="s">
        <v>1</v>
      </c>
      <c r="F158" s="256" t="s">
        <v>148</v>
      </c>
      <c r="G158" s="254"/>
      <c r="H158" s="257">
        <v>11.4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145</v>
      </c>
      <c r="AU158" s="263" t="s">
        <v>82</v>
      </c>
      <c r="AV158" s="15" t="s">
        <v>143</v>
      </c>
      <c r="AW158" s="15" t="s">
        <v>30</v>
      </c>
      <c r="AX158" s="15" t="s">
        <v>80</v>
      </c>
      <c r="AY158" s="263" t="s">
        <v>136</v>
      </c>
    </row>
    <row r="159" s="2" customFormat="1" ht="24.15" customHeight="1">
      <c r="A159" s="38"/>
      <c r="B159" s="39"/>
      <c r="C159" s="214" t="s">
        <v>153</v>
      </c>
      <c r="D159" s="214" t="s">
        <v>138</v>
      </c>
      <c r="E159" s="215" t="s">
        <v>154</v>
      </c>
      <c r="F159" s="216" t="s">
        <v>155</v>
      </c>
      <c r="G159" s="217" t="s">
        <v>141</v>
      </c>
      <c r="H159" s="218">
        <v>11.4</v>
      </c>
      <c r="I159" s="219"/>
      <c r="J159" s="220">
        <f>ROUND(I159*H159,2)</f>
        <v>0</v>
      </c>
      <c r="K159" s="216" t="s">
        <v>142</v>
      </c>
      <c r="L159" s="44"/>
      <c r="M159" s="221" t="s">
        <v>1</v>
      </c>
      <c r="N159" s="222" t="s">
        <v>38</v>
      </c>
      <c r="O159" s="91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5" t="s">
        <v>143</v>
      </c>
      <c r="AT159" s="225" t="s">
        <v>138</v>
      </c>
      <c r="AU159" s="225" t="s">
        <v>82</v>
      </c>
      <c r="AY159" s="17" t="s">
        <v>136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7" t="s">
        <v>80</v>
      </c>
      <c r="BK159" s="226">
        <f>ROUND(I159*H159,2)</f>
        <v>0</v>
      </c>
      <c r="BL159" s="17" t="s">
        <v>143</v>
      </c>
      <c r="BM159" s="225" t="s">
        <v>156</v>
      </c>
    </row>
    <row r="160" s="2" customFormat="1">
      <c r="A160" s="38"/>
      <c r="B160" s="39"/>
      <c r="C160" s="40"/>
      <c r="D160" s="227" t="s">
        <v>144</v>
      </c>
      <c r="E160" s="40"/>
      <c r="F160" s="228" t="s">
        <v>155</v>
      </c>
      <c r="G160" s="40"/>
      <c r="H160" s="40"/>
      <c r="I160" s="229"/>
      <c r="J160" s="40"/>
      <c r="K160" s="40"/>
      <c r="L160" s="44"/>
      <c r="M160" s="230"/>
      <c r="N160" s="23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144</v>
      </c>
      <c r="AU160" s="17" t="s">
        <v>82</v>
      </c>
    </row>
    <row r="161" s="2" customFormat="1" ht="14.4" customHeight="1">
      <c r="A161" s="38"/>
      <c r="B161" s="39"/>
      <c r="C161" s="214" t="s">
        <v>143</v>
      </c>
      <c r="D161" s="214" t="s">
        <v>138</v>
      </c>
      <c r="E161" s="215" t="s">
        <v>157</v>
      </c>
      <c r="F161" s="216" t="s">
        <v>158</v>
      </c>
      <c r="G161" s="217" t="s">
        <v>159</v>
      </c>
      <c r="H161" s="218">
        <v>175</v>
      </c>
      <c r="I161" s="219"/>
      <c r="J161" s="220">
        <f>ROUND(I161*H161,2)</f>
        <v>0</v>
      </c>
      <c r="K161" s="216" t="s">
        <v>142</v>
      </c>
      <c r="L161" s="44"/>
      <c r="M161" s="221" t="s">
        <v>1</v>
      </c>
      <c r="N161" s="222" t="s">
        <v>38</v>
      </c>
      <c r="O161" s="91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5" t="s">
        <v>143</v>
      </c>
      <c r="AT161" s="225" t="s">
        <v>138</v>
      </c>
      <c r="AU161" s="225" t="s">
        <v>82</v>
      </c>
      <c r="AY161" s="17" t="s">
        <v>136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80</v>
      </c>
      <c r="BK161" s="226">
        <f>ROUND(I161*H161,2)</f>
        <v>0</v>
      </c>
      <c r="BL161" s="17" t="s">
        <v>143</v>
      </c>
      <c r="BM161" s="225" t="s">
        <v>160</v>
      </c>
    </row>
    <row r="162" s="2" customFormat="1">
      <c r="A162" s="38"/>
      <c r="B162" s="39"/>
      <c r="C162" s="40"/>
      <c r="D162" s="227" t="s">
        <v>144</v>
      </c>
      <c r="E162" s="40"/>
      <c r="F162" s="228" t="s">
        <v>158</v>
      </c>
      <c r="G162" s="40"/>
      <c r="H162" s="40"/>
      <c r="I162" s="229"/>
      <c r="J162" s="40"/>
      <c r="K162" s="40"/>
      <c r="L162" s="44"/>
      <c r="M162" s="230"/>
      <c r="N162" s="23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144</v>
      </c>
      <c r="AU162" s="17" t="s">
        <v>82</v>
      </c>
    </row>
    <row r="163" s="14" customFormat="1">
      <c r="A163" s="14"/>
      <c r="B163" s="242"/>
      <c r="C163" s="243"/>
      <c r="D163" s="227" t="s">
        <v>145</v>
      </c>
      <c r="E163" s="244" t="s">
        <v>1</v>
      </c>
      <c r="F163" s="245" t="s">
        <v>161</v>
      </c>
      <c r="G163" s="243"/>
      <c r="H163" s="246">
        <v>175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145</v>
      </c>
      <c r="AU163" s="252" t="s">
        <v>82</v>
      </c>
      <c r="AV163" s="14" t="s">
        <v>82</v>
      </c>
      <c r="AW163" s="14" t="s">
        <v>30</v>
      </c>
      <c r="AX163" s="14" t="s">
        <v>73</v>
      </c>
      <c r="AY163" s="252" t="s">
        <v>136</v>
      </c>
    </row>
    <row r="164" s="15" customFormat="1">
      <c r="A164" s="15"/>
      <c r="B164" s="253"/>
      <c r="C164" s="254"/>
      <c r="D164" s="227" t="s">
        <v>145</v>
      </c>
      <c r="E164" s="255" t="s">
        <v>1</v>
      </c>
      <c r="F164" s="256" t="s">
        <v>148</v>
      </c>
      <c r="G164" s="254"/>
      <c r="H164" s="257">
        <v>175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3" t="s">
        <v>145</v>
      </c>
      <c r="AU164" s="263" t="s">
        <v>82</v>
      </c>
      <c r="AV164" s="15" t="s">
        <v>143</v>
      </c>
      <c r="AW164" s="15" t="s">
        <v>30</v>
      </c>
      <c r="AX164" s="15" t="s">
        <v>80</v>
      </c>
      <c r="AY164" s="263" t="s">
        <v>136</v>
      </c>
    </row>
    <row r="165" s="2" customFormat="1" ht="24.15" customHeight="1">
      <c r="A165" s="38"/>
      <c r="B165" s="39"/>
      <c r="C165" s="214" t="s">
        <v>162</v>
      </c>
      <c r="D165" s="214" t="s">
        <v>138</v>
      </c>
      <c r="E165" s="215" t="s">
        <v>163</v>
      </c>
      <c r="F165" s="216" t="s">
        <v>164</v>
      </c>
      <c r="G165" s="217" t="s">
        <v>159</v>
      </c>
      <c r="H165" s="218">
        <v>142.37799999999999</v>
      </c>
      <c r="I165" s="219"/>
      <c r="J165" s="220">
        <f>ROUND(I165*H165,2)</f>
        <v>0</v>
      </c>
      <c r="K165" s="216" t="s">
        <v>142</v>
      </c>
      <c r="L165" s="44"/>
      <c r="M165" s="221" t="s">
        <v>1</v>
      </c>
      <c r="N165" s="222" t="s">
        <v>38</v>
      </c>
      <c r="O165" s="91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5" t="s">
        <v>143</v>
      </c>
      <c r="AT165" s="225" t="s">
        <v>138</v>
      </c>
      <c r="AU165" s="225" t="s">
        <v>82</v>
      </c>
      <c r="AY165" s="17" t="s">
        <v>136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7" t="s">
        <v>80</v>
      </c>
      <c r="BK165" s="226">
        <f>ROUND(I165*H165,2)</f>
        <v>0</v>
      </c>
      <c r="BL165" s="17" t="s">
        <v>143</v>
      </c>
      <c r="BM165" s="225" t="s">
        <v>165</v>
      </c>
    </row>
    <row r="166" s="2" customFormat="1">
      <c r="A166" s="38"/>
      <c r="B166" s="39"/>
      <c r="C166" s="40"/>
      <c r="D166" s="227" t="s">
        <v>144</v>
      </c>
      <c r="E166" s="40"/>
      <c r="F166" s="228" t="s">
        <v>164</v>
      </c>
      <c r="G166" s="40"/>
      <c r="H166" s="40"/>
      <c r="I166" s="229"/>
      <c r="J166" s="40"/>
      <c r="K166" s="40"/>
      <c r="L166" s="44"/>
      <c r="M166" s="230"/>
      <c r="N166" s="23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144</v>
      </c>
      <c r="AU166" s="17" t="s">
        <v>82</v>
      </c>
    </row>
    <row r="167" s="13" customFormat="1">
      <c r="A167" s="13"/>
      <c r="B167" s="232"/>
      <c r="C167" s="233"/>
      <c r="D167" s="227" t="s">
        <v>145</v>
      </c>
      <c r="E167" s="234" t="s">
        <v>1</v>
      </c>
      <c r="F167" s="235" t="s">
        <v>166</v>
      </c>
      <c r="G167" s="233"/>
      <c r="H167" s="234" t="s">
        <v>1</v>
      </c>
      <c r="I167" s="236"/>
      <c r="J167" s="233"/>
      <c r="K167" s="233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145</v>
      </c>
      <c r="AU167" s="241" t="s">
        <v>82</v>
      </c>
      <c r="AV167" s="13" t="s">
        <v>80</v>
      </c>
      <c r="AW167" s="13" t="s">
        <v>30</v>
      </c>
      <c r="AX167" s="13" t="s">
        <v>73</v>
      </c>
      <c r="AY167" s="241" t="s">
        <v>136</v>
      </c>
    </row>
    <row r="168" s="14" customFormat="1">
      <c r="A168" s="14"/>
      <c r="B168" s="242"/>
      <c r="C168" s="243"/>
      <c r="D168" s="227" t="s">
        <v>145</v>
      </c>
      <c r="E168" s="244" t="s">
        <v>1</v>
      </c>
      <c r="F168" s="245" t="s">
        <v>167</v>
      </c>
      <c r="G168" s="243"/>
      <c r="H168" s="246">
        <v>27.5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145</v>
      </c>
      <c r="AU168" s="252" t="s">
        <v>82</v>
      </c>
      <c r="AV168" s="14" t="s">
        <v>82</v>
      </c>
      <c r="AW168" s="14" t="s">
        <v>30</v>
      </c>
      <c r="AX168" s="14" t="s">
        <v>73</v>
      </c>
      <c r="AY168" s="252" t="s">
        <v>136</v>
      </c>
    </row>
    <row r="169" s="14" customFormat="1">
      <c r="A169" s="14"/>
      <c r="B169" s="242"/>
      <c r="C169" s="243"/>
      <c r="D169" s="227" t="s">
        <v>145</v>
      </c>
      <c r="E169" s="244" t="s">
        <v>1</v>
      </c>
      <c r="F169" s="245" t="s">
        <v>168</v>
      </c>
      <c r="G169" s="243"/>
      <c r="H169" s="246">
        <v>-3.6219999999999999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145</v>
      </c>
      <c r="AU169" s="252" t="s">
        <v>82</v>
      </c>
      <c r="AV169" s="14" t="s">
        <v>82</v>
      </c>
      <c r="AW169" s="14" t="s">
        <v>30</v>
      </c>
      <c r="AX169" s="14" t="s">
        <v>73</v>
      </c>
      <c r="AY169" s="252" t="s">
        <v>136</v>
      </c>
    </row>
    <row r="170" s="13" customFormat="1">
      <c r="A170" s="13"/>
      <c r="B170" s="232"/>
      <c r="C170" s="233"/>
      <c r="D170" s="227" t="s">
        <v>145</v>
      </c>
      <c r="E170" s="234" t="s">
        <v>1</v>
      </c>
      <c r="F170" s="235" t="s">
        <v>169</v>
      </c>
      <c r="G170" s="233"/>
      <c r="H170" s="234" t="s">
        <v>1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145</v>
      </c>
      <c r="AU170" s="241" t="s">
        <v>82</v>
      </c>
      <c r="AV170" s="13" t="s">
        <v>80</v>
      </c>
      <c r="AW170" s="13" t="s">
        <v>30</v>
      </c>
      <c r="AX170" s="13" t="s">
        <v>73</v>
      </c>
      <c r="AY170" s="241" t="s">
        <v>136</v>
      </c>
    </row>
    <row r="171" s="14" customFormat="1">
      <c r="A171" s="14"/>
      <c r="B171" s="242"/>
      <c r="C171" s="243"/>
      <c r="D171" s="227" t="s">
        <v>145</v>
      </c>
      <c r="E171" s="244" t="s">
        <v>1</v>
      </c>
      <c r="F171" s="245" t="s">
        <v>170</v>
      </c>
      <c r="G171" s="243"/>
      <c r="H171" s="246">
        <v>124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145</v>
      </c>
      <c r="AU171" s="252" t="s">
        <v>82</v>
      </c>
      <c r="AV171" s="14" t="s">
        <v>82</v>
      </c>
      <c r="AW171" s="14" t="s">
        <v>30</v>
      </c>
      <c r="AX171" s="14" t="s">
        <v>73</v>
      </c>
      <c r="AY171" s="252" t="s">
        <v>136</v>
      </c>
    </row>
    <row r="172" s="14" customFormat="1">
      <c r="A172" s="14"/>
      <c r="B172" s="242"/>
      <c r="C172" s="243"/>
      <c r="D172" s="227" t="s">
        <v>145</v>
      </c>
      <c r="E172" s="244" t="s">
        <v>1</v>
      </c>
      <c r="F172" s="245" t="s">
        <v>171</v>
      </c>
      <c r="G172" s="243"/>
      <c r="H172" s="246">
        <v>-21.699999999999999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145</v>
      </c>
      <c r="AU172" s="252" t="s">
        <v>82</v>
      </c>
      <c r="AV172" s="14" t="s">
        <v>82</v>
      </c>
      <c r="AW172" s="14" t="s">
        <v>30</v>
      </c>
      <c r="AX172" s="14" t="s">
        <v>73</v>
      </c>
      <c r="AY172" s="252" t="s">
        <v>136</v>
      </c>
    </row>
    <row r="173" s="13" customFormat="1">
      <c r="A173" s="13"/>
      <c r="B173" s="232"/>
      <c r="C173" s="233"/>
      <c r="D173" s="227" t="s">
        <v>145</v>
      </c>
      <c r="E173" s="234" t="s">
        <v>1</v>
      </c>
      <c r="F173" s="235" t="s">
        <v>172</v>
      </c>
      <c r="G173" s="233"/>
      <c r="H173" s="234" t="s">
        <v>1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145</v>
      </c>
      <c r="AU173" s="241" t="s">
        <v>82</v>
      </c>
      <c r="AV173" s="13" t="s">
        <v>80</v>
      </c>
      <c r="AW173" s="13" t="s">
        <v>30</v>
      </c>
      <c r="AX173" s="13" t="s">
        <v>73</v>
      </c>
      <c r="AY173" s="241" t="s">
        <v>136</v>
      </c>
    </row>
    <row r="174" s="14" customFormat="1">
      <c r="A174" s="14"/>
      <c r="B174" s="242"/>
      <c r="C174" s="243"/>
      <c r="D174" s="227" t="s">
        <v>145</v>
      </c>
      <c r="E174" s="244" t="s">
        <v>1</v>
      </c>
      <c r="F174" s="245" t="s">
        <v>173</v>
      </c>
      <c r="G174" s="243"/>
      <c r="H174" s="246">
        <v>16.199999999999999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145</v>
      </c>
      <c r="AU174" s="252" t="s">
        <v>82</v>
      </c>
      <c r="AV174" s="14" t="s">
        <v>82</v>
      </c>
      <c r="AW174" s="14" t="s">
        <v>30</v>
      </c>
      <c r="AX174" s="14" t="s">
        <v>73</v>
      </c>
      <c r="AY174" s="252" t="s">
        <v>136</v>
      </c>
    </row>
    <row r="175" s="15" customFormat="1">
      <c r="A175" s="15"/>
      <c r="B175" s="253"/>
      <c r="C175" s="254"/>
      <c r="D175" s="227" t="s">
        <v>145</v>
      </c>
      <c r="E175" s="255" t="s">
        <v>1</v>
      </c>
      <c r="F175" s="256" t="s">
        <v>148</v>
      </c>
      <c r="G175" s="254"/>
      <c r="H175" s="257">
        <v>142.37799999999999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3" t="s">
        <v>145</v>
      </c>
      <c r="AU175" s="263" t="s">
        <v>82</v>
      </c>
      <c r="AV175" s="15" t="s">
        <v>143</v>
      </c>
      <c r="AW175" s="15" t="s">
        <v>30</v>
      </c>
      <c r="AX175" s="15" t="s">
        <v>80</v>
      </c>
      <c r="AY175" s="263" t="s">
        <v>136</v>
      </c>
    </row>
    <row r="176" s="2" customFormat="1" ht="24.15" customHeight="1">
      <c r="A176" s="38"/>
      <c r="B176" s="39"/>
      <c r="C176" s="214" t="s">
        <v>156</v>
      </c>
      <c r="D176" s="214" t="s">
        <v>138</v>
      </c>
      <c r="E176" s="215" t="s">
        <v>174</v>
      </c>
      <c r="F176" s="216" t="s">
        <v>175</v>
      </c>
      <c r="G176" s="217" t="s">
        <v>159</v>
      </c>
      <c r="H176" s="218">
        <v>142.37799999999999</v>
      </c>
      <c r="I176" s="219"/>
      <c r="J176" s="220">
        <f>ROUND(I176*H176,2)</f>
        <v>0</v>
      </c>
      <c r="K176" s="216" t="s">
        <v>142</v>
      </c>
      <c r="L176" s="44"/>
      <c r="M176" s="221" t="s">
        <v>1</v>
      </c>
      <c r="N176" s="222" t="s">
        <v>38</v>
      </c>
      <c r="O176" s="91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5" t="s">
        <v>143</v>
      </c>
      <c r="AT176" s="225" t="s">
        <v>138</v>
      </c>
      <c r="AU176" s="225" t="s">
        <v>82</v>
      </c>
      <c r="AY176" s="17" t="s">
        <v>136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7" t="s">
        <v>80</v>
      </c>
      <c r="BK176" s="226">
        <f>ROUND(I176*H176,2)</f>
        <v>0</v>
      </c>
      <c r="BL176" s="17" t="s">
        <v>143</v>
      </c>
      <c r="BM176" s="225" t="s">
        <v>176</v>
      </c>
    </row>
    <row r="177" s="2" customFormat="1">
      <c r="A177" s="38"/>
      <c r="B177" s="39"/>
      <c r="C177" s="40"/>
      <c r="D177" s="227" t="s">
        <v>144</v>
      </c>
      <c r="E177" s="40"/>
      <c r="F177" s="228" t="s">
        <v>175</v>
      </c>
      <c r="G177" s="40"/>
      <c r="H177" s="40"/>
      <c r="I177" s="229"/>
      <c r="J177" s="40"/>
      <c r="K177" s="40"/>
      <c r="L177" s="44"/>
      <c r="M177" s="230"/>
      <c r="N177" s="23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144</v>
      </c>
      <c r="AU177" s="17" t="s">
        <v>82</v>
      </c>
    </row>
    <row r="178" s="2" customFormat="1" ht="24.15" customHeight="1">
      <c r="A178" s="38"/>
      <c r="B178" s="39"/>
      <c r="C178" s="214" t="s">
        <v>177</v>
      </c>
      <c r="D178" s="214" t="s">
        <v>138</v>
      </c>
      <c r="E178" s="215" t="s">
        <v>178</v>
      </c>
      <c r="F178" s="216" t="s">
        <v>179</v>
      </c>
      <c r="G178" s="217" t="s">
        <v>159</v>
      </c>
      <c r="H178" s="218">
        <v>175.179</v>
      </c>
      <c r="I178" s="219"/>
      <c r="J178" s="220">
        <f>ROUND(I178*H178,2)</f>
        <v>0</v>
      </c>
      <c r="K178" s="216" t="s">
        <v>142</v>
      </c>
      <c r="L178" s="44"/>
      <c r="M178" s="221" t="s">
        <v>1</v>
      </c>
      <c r="N178" s="222" t="s">
        <v>38</v>
      </c>
      <c r="O178" s="91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143</v>
      </c>
      <c r="AT178" s="225" t="s">
        <v>138</v>
      </c>
      <c r="AU178" s="225" t="s">
        <v>82</v>
      </c>
      <c r="AY178" s="17" t="s">
        <v>136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80</v>
      </c>
      <c r="BK178" s="226">
        <f>ROUND(I178*H178,2)</f>
        <v>0</v>
      </c>
      <c r="BL178" s="17" t="s">
        <v>143</v>
      </c>
      <c r="BM178" s="225" t="s">
        <v>180</v>
      </c>
    </row>
    <row r="179" s="2" customFormat="1">
      <c r="A179" s="38"/>
      <c r="B179" s="39"/>
      <c r="C179" s="40"/>
      <c r="D179" s="227" t="s">
        <v>144</v>
      </c>
      <c r="E179" s="40"/>
      <c r="F179" s="228" t="s">
        <v>179</v>
      </c>
      <c r="G179" s="40"/>
      <c r="H179" s="40"/>
      <c r="I179" s="229"/>
      <c r="J179" s="40"/>
      <c r="K179" s="40"/>
      <c r="L179" s="44"/>
      <c r="M179" s="230"/>
      <c r="N179" s="23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144</v>
      </c>
      <c r="AU179" s="17" t="s">
        <v>82</v>
      </c>
    </row>
    <row r="180" s="2" customFormat="1" ht="24.15" customHeight="1">
      <c r="A180" s="38"/>
      <c r="B180" s="39"/>
      <c r="C180" s="214" t="s">
        <v>160</v>
      </c>
      <c r="D180" s="214" t="s">
        <v>138</v>
      </c>
      <c r="E180" s="215" t="s">
        <v>181</v>
      </c>
      <c r="F180" s="216" t="s">
        <v>182</v>
      </c>
      <c r="G180" s="217" t="s">
        <v>159</v>
      </c>
      <c r="H180" s="218">
        <v>1110.26</v>
      </c>
      <c r="I180" s="219"/>
      <c r="J180" s="220">
        <f>ROUND(I180*H180,2)</f>
        <v>0</v>
      </c>
      <c r="K180" s="216" t="s">
        <v>142</v>
      </c>
      <c r="L180" s="44"/>
      <c r="M180" s="221" t="s">
        <v>1</v>
      </c>
      <c r="N180" s="222" t="s">
        <v>38</v>
      </c>
      <c r="O180" s="91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5" t="s">
        <v>143</v>
      </c>
      <c r="AT180" s="225" t="s">
        <v>138</v>
      </c>
      <c r="AU180" s="225" t="s">
        <v>82</v>
      </c>
      <c r="AY180" s="17" t="s">
        <v>136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80</v>
      </c>
      <c r="BK180" s="226">
        <f>ROUND(I180*H180,2)</f>
        <v>0</v>
      </c>
      <c r="BL180" s="17" t="s">
        <v>143</v>
      </c>
      <c r="BM180" s="225" t="s">
        <v>183</v>
      </c>
    </row>
    <row r="181" s="2" customFormat="1">
      <c r="A181" s="38"/>
      <c r="B181" s="39"/>
      <c r="C181" s="40"/>
      <c r="D181" s="227" t="s">
        <v>144</v>
      </c>
      <c r="E181" s="40"/>
      <c r="F181" s="228" t="s">
        <v>182</v>
      </c>
      <c r="G181" s="40"/>
      <c r="H181" s="40"/>
      <c r="I181" s="229"/>
      <c r="J181" s="40"/>
      <c r="K181" s="40"/>
      <c r="L181" s="44"/>
      <c r="M181" s="230"/>
      <c r="N181" s="23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144</v>
      </c>
      <c r="AU181" s="17" t="s">
        <v>82</v>
      </c>
    </row>
    <row r="182" s="2" customFormat="1" ht="24.15" customHeight="1">
      <c r="A182" s="38"/>
      <c r="B182" s="39"/>
      <c r="C182" s="214" t="s">
        <v>184</v>
      </c>
      <c r="D182" s="214" t="s">
        <v>138</v>
      </c>
      <c r="E182" s="215" t="s">
        <v>185</v>
      </c>
      <c r="F182" s="216" t="s">
        <v>186</v>
      </c>
      <c r="G182" s="217" t="s">
        <v>159</v>
      </c>
      <c r="H182" s="218">
        <v>2.5209999999999999</v>
      </c>
      <c r="I182" s="219"/>
      <c r="J182" s="220">
        <f>ROUND(I182*H182,2)</f>
        <v>0</v>
      </c>
      <c r="K182" s="216" t="s">
        <v>142</v>
      </c>
      <c r="L182" s="44"/>
      <c r="M182" s="221" t="s">
        <v>1</v>
      </c>
      <c r="N182" s="222" t="s">
        <v>38</v>
      </c>
      <c r="O182" s="91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5" t="s">
        <v>143</v>
      </c>
      <c r="AT182" s="225" t="s">
        <v>138</v>
      </c>
      <c r="AU182" s="225" t="s">
        <v>82</v>
      </c>
      <c r="AY182" s="17" t="s">
        <v>136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80</v>
      </c>
      <c r="BK182" s="226">
        <f>ROUND(I182*H182,2)</f>
        <v>0</v>
      </c>
      <c r="BL182" s="17" t="s">
        <v>143</v>
      </c>
      <c r="BM182" s="225" t="s">
        <v>187</v>
      </c>
    </row>
    <row r="183" s="2" customFormat="1">
      <c r="A183" s="38"/>
      <c r="B183" s="39"/>
      <c r="C183" s="40"/>
      <c r="D183" s="227" t="s">
        <v>144</v>
      </c>
      <c r="E183" s="40"/>
      <c r="F183" s="228" t="s">
        <v>186</v>
      </c>
      <c r="G183" s="40"/>
      <c r="H183" s="40"/>
      <c r="I183" s="229"/>
      <c r="J183" s="40"/>
      <c r="K183" s="40"/>
      <c r="L183" s="44"/>
      <c r="M183" s="230"/>
      <c r="N183" s="23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144</v>
      </c>
      <c r="AU183" s="17" t="s">
        <v>82</v>
      </c>
    </row>
    <row r="184" s="13" customFormat="1">
      <c r="A184" s="13"/>
      <c r="B184" s="232"/>
      <c r="C184" s="233"/>
      <c r="D184" s="227" t="s">
        <v>145</v>
      </c>
      <c r="E184" s="234" t="s">
        <v>1</v>
      </c>
      <c r="F184" s="235" t="s">
        <v>172</v>
      </c>
      <c r="G184" s="233"/>
      <c r="H184" s="234" t="s">
        <v>1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145</v>
      </c>
      <c r="AU184" s="241" t="s">
        <v>82</v>
      </c>
      <c r="AV184" s="13" t="s">
        <v>80</v>
      </c>
      <c r="AW184" s="13" t="s">
        <v>30</v>
      </c>
      <c r="AX184" s="13" t="s">
        <v>73</v>
      </c>
      <c r="AY184" s="241" t="s">
        <v>136</v>
      </c>
    </row>
    <row r="185" s="14" customFormat="1">
      <c r="A185" s="14"/>
      <c r="B185" s="242"/>
      <c r="C185" s="243"/>
      <c r="D185" s="227" t="s">
        <v>145</v>
      </c>
      <c r="E185" s="244" t="s">
        <v>1</v>
      </c>
      <c r="F185" s="245" t="s">
        <v>188</v>
      </c>
      <c r="G185" s="243"/>
      <c r="H185" s="246">
        <v>2.5209999999999999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145</v>
      </c>
      <c r="AU185" s="252" t="s">
        <v>82</v>
      </c>
      <c r="AV185" s="14" t="s">
        <v>82</v>
      </c>
      <c r="AW185" s="14" t="s">
        <v>30</v>
      </c>
      <c r="AX185" s="14" t="s">
        <v>73</v>
      </c>
      <c r="AY185" s="252" t="s">
        <v>136</v>
      </c>
    </row>
    <row r="186" s="15" customFormat="1">
      <c r="A186" s="15"/>
      <c r="B186" s="253"/>
      <c r="C186" s="254"/>
      <c r="D186" s="227" t="s">
        <v>145</v>
      </c>
      <c r="E186" s="255" t="s">
        <v>1</v>
      </c>
      <c r="F186" s="256" t="s">
        <v>148</v>
      </c>
      <c r="G186" s="254"/>
      <c r="H186" s="257">
        <v>2.5209999999999999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3" t="s">
        <v>145</v>
      </c>
      <c r="AU186" s="263" t="s">
        <v>82</v>
      </c>
      <c r="AV186" s="15" t="s">
        <v>143</v>
      </c>
      <c r="AW186" s="15" t="s">
        <v>30</v>
      </c>
      <c r="AX186" s="15" t="s">
        <v>80</v>
      </c>
      <c r="AY186" s="263" t="s">
        <v>136</v>
      </c>
    </row>
    <row r="187" s="12" customFormat="1" ht="22.8" customHeight="1">
      <c r="A187" s="12"/>
      <c r="B187" s="198"/>
      <c r="C187" s="199"/>
      <c r="D187" s="200" t="s">
        <v>72</v>
      </c>
      <c r="E187" s="212" t="s">
        <v>153</v>
      </c>
      <c r="F187" s="212" t="s">
        <v>189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SUM(P188:P194)</f>
        <v>0</v>
      </c>
      <c r="Q187" s="206"/>
      <c r="R187" s="207">
        <f>SUM(R188:R194)</f>
        <v>0</v>
      </c>
      <c r="S187" s="206"/>
      <c r="T187" s="208">
        <f>SUM(T188:T194)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80</v>
      </c>
      <c r="AT187" s="210" t="s">
        <v>72</v>
      </c>
      <c r="AU187" s="210" t="s">
        <v>80</v>
      </c>
      <c r="AY187" s="209" t="s">
        <v>136</v>
      </c>
      <c r="BK187" s="211">
        <f>SUM(BK188:BK194)</f>
        <v>0</v>
      </c>
    </row>
    <row r="188" s="2" customFormat="1" ht="24.15" customHeight="1">
      <c r="A188" s="38"/>
      <c r="B188" s="39"/>
      <c r="C188" s="214" t="s">
        <v>165</v>
      </c>
      <c r="D188" s="214" t="s">
        <v>138</v>
      </c>
      <c r="E188" s="215" t="s">
        <v>190</v>
      </c>
      <c r="F188" s="216" t="s">
        <v>191</v>
      </c>
      <c r="G188" s="217" t="s">
        <v>159</v>
      </c>
      <c r="H188" s="218">
        <v>9.2309999999999999</v>
      </c>
      <c r="I188" s="219"/>
      <c r="J188" s="220">
        <f>ROUND(I188*H188,2)</f>
        <v>0</v>
      </c>
      <c r="K188" s="216" t="s">
        <v>142</v>
      </c>
      <c r="L188" s="44"/>
      <c r="M188" s="221" t="s">
        <v>1</v>
      </c>
      <c r="N188" s="222" t="s">
        <v>38</v>
      </c>
      <c r="O188" s="91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5" t="s">
        <v>143</v>
      </c>
      <c r="AT188" s="225" t="s">
        <v>138</v>
      </c>
      <c r="AU188" s="225" t="s">
        <v>82</v>
      </c>
      <c r="AY188" s="17" t="s">
        <v>136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7" t="s">
        <v>80</v>
      </c>
      <c r="BK188" s="226">
        <f>ROUND(I188*H188,2)</f>
        <v>0</v>
      </c>
      <c r="BL188" s="17" t="s">
        <v>143</v>
      </c>
      <c r="BM188" s="225" t="s">
        <v>192</v>
      </c>
    </row>
    <row r="189" s="2" customFormat="1">
      <c r="A189" s="38"/>
      <c r="B189" s="39"/>
      <c r="C189" s="40"/>
      <c r="D189" s="227" t="s">
        <v>144</v>
      </c>
      <c r="E189" s="40"/>
      <c r="F189" s="228" t="s">
        <v>191</v>
      </c>
      <c r="G189" s="40"/>
      <c r="H189" s="40"/>
      <c r="I189" s="229"/>
      <c r="J189" s="40"/>
      <c r="K189" s="40"/>
      <c r="L189" s="44"/>
      <c r="M189" s="230"/>
      <c r="N189" s="23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144</v>
      </c>
      <c r="AU189" s="17" t="s">
        <v>82</v>
      </c>
    </row>
    <row r="190" s="13" customFormat="1">
      <c r="A190" s="13"/>
      <c r="B190" s="232"/>
      <c r="C190" s="233"/>
      <c r="D190" s="227" t="s">
        <v>145</v>
      </c>
      <c r="E190" s="234" t="s">
        <v>1</v>
      </c>
      <c r="F190" s="235" t="s">
        <v>193</v>
      </c>
      <c r="G190" s="233"/>
      <c r="H190" s="234" t="s">
        <v>1</v>
      </c>
      <c r="I190" s="236"/>
      <c r="J190" s="233"/>
      <c r="K190" s="233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145</v>
      </c>
      <c r="AU190" s="241" t="s">
        <v>82</v>
      </c>
      <c r="AV190" s="13" t="s">
        <v>80</v>
      </c>
      <c r="AW190" s="13" t="s">
        <v>30</v>
      </c>
      <c r="AX190" s="13" t="s">
        <v>73</v>
      </c>
      <c r="AY190" s="241" t="s">
        <v>136</v>
      </c>
    </row>
    <row r="191" s="14" customFormat="1">
      <c r="A191" s="14"/>
      <c r="B191" s="242"/>
      <c r="C191" s="243"/>
      <c r="D191" s="227" t="s">
        <v>145</v>
      </c>
      <c r="E191" s="244" t="s">
        <v>1</v>
      </c>
      <c r="F191" s="245" t="s">
        <v>194</v>
      </c>
      <c r="G191" s="243"/>
      <c r="H191" s="246">
        <v>1.0540000000000001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145</v>
      </c>
      <c r="AU191" s="252" t="s">
        <v>82</v>
      </c>
      <c r="AV191" s="14" t="s">
        <v>82</v>
      </c>
      <c r="AW191" s="14" t="s">
        <v>30</v>
      </c>
      <c r="AX191" s="14" t="s">
        <v>73</v>
      </c>
      <c r="AY191" s="252" t="s">
        <v>136</v>
      </c>
    </row>
    <row r="192" s="13" customFormat="1">
      <c r="A192" s="13"/>
      <c r="B192" s="232"/>
      <c r="C192" s="233"/>
      <c r="D192" s="227" t="s">
        <v>145</v>
      </c>
      <c r="E192" s="234" t="s">
        <v>1</v>
      </c>
      <c r="F192" s="235" t="s">
        <v>195</v>
      </c>
      <c r="G192" s="233"/>
      <c r="H192" s="234" t="s">
        <v>1</v>
      </c>
      <c r="I192" s="236"/>
      <c r="J192" s="233"/>
      <c r="K192" s="233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145</v>
      </c>
      <c r="AU192" s="241" t="s">
        <v>82</v>
      </c>
      <c r="AV192" s="13" t="s">
        <v>80</v>
      </c>
      <c r="AW192" s="13" t="s">
        <v>30</v>
      </c>
      <c r="AX192" s="13" t="s">
        <v>73</v>
      </c>
      <c r="AY192" s="241" t="s">
        <v>136</v>
      </c>
    </row>
    <row r="193" s="14" customFormat="1">
      <c r="A193" s="14"/>
      <c r="B193" s="242"/>
      <c r="C193" s="243"/>
      <c r="D193" s="227" t="s">
        <v>145</v>
      </c>
      <c r="E193" s="244" t="s">
        <v>1</v>
      </c>
      <c r="F193" s="245" t="s">
        <v>196</v>
      </c>
      <c r="G193" s="243"/>
      <c r="H193" s="246">
        <v>8.1769999999999996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145</v>
      </c>
      <c r="AU193" s="252" t="s">
        <v>82</v>
      </c>
      <c r="AV193" s="14" t="s">
        <v>82</v>
      </c>
      <c r="AW193" s="14" t="s">
        <v>30</v>
      </c>
      <c r="AX193" s="14" t="s">
        <v>73</v>
      </c>
      <c r="AY193" s="252" t="s">
        <v>136</v>
      </c>
    </row>
    <row r="194" s="15" customFormat="1">
      <c r="A194" s="15"/>
      <c r="B194" s="253"/>
      <c r="C194" s="254"/>
      <c r="D194" s="227" t="s">
        <v>145</v>
      </c>
      <c r="E194" s="255" t="s">
        <v>1</v>
      </c>
      <c r="F194" s="256" t="s">
        <v>148</v>
      </c>
      <c r="G194" s="254"/>
      <c r="H194" s="257">
        <v>9.2309999999999999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3" t="s">
        <v>145</v>
      </c>
      <c r="AU194" s="263" t="s">
        <v>82</v>
      </c>
      <c r="AV194" s="15" t="s">
        <v>143</v>
      </c>
      <c r="AW194" s="15" t="s">
        <v>30</v>
      </c>
      <c r="AX194" s="15" t="s">
        <v>80</v>
      </c>
      <c r="AY194" s="263" t="s">
        <v>136</v>
      </c>
    </row>
    <row r="195" s="12" customFormat="1" ht="22.8" customHeight="1">
      <c r="A195" s="12"/>
      <c r="B195" s="198"/>
      <c r="C195" s="199"/>
      <c r="D195" s="200" t="s">
        <v>72</v>
      </c>
      <c r="E195" s="212" t="s">
        <v>143</v>
      </c>
      <c r="F195" s="212" t="s">
        <v>197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SUM(P196:P200)</f>
        <v>0</v>
      </c>
      <c r="Q195" s="206"/>
      <c r="R195" s="207">
        <f>SUM(R196:R200)</f>
        <v>0</v>
      </c>
      <c r="S195" s="206"/>
      <c r="T195" s="208">
        <f>SUM(T196:T200)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80</v>
      </c>
      <c r="AT195" s="210" t="s">
        <v>72</v>
      </c>
      <c r="AU195" s="210" t="s">
        <v>80</v>
      </c>
      <c r="AY195" s="209" t="s">
        <v>136</v>
      </c>
      <c r="BK195" s="211">
        <f>SUM(BK196:BK200)</f>
        <v>0</v>
      </c>
    </row>
    <row r="196" s="2" customFormat="1" ht="14.4" customHeight="1">
      <c r="A196" s="38"/>
      <c r="B196" s="39"/>
      <c r="C196" s="214" t="s">
        <v>198</v>
      </c>
      <c r="D196" s="214" t="s">
        <v>138</v>
      </c>
      <c r="E196" s="215" t="s">
        <v>199</v>
      </c>
      <c r="F196" s="216" t="s">
        <v>200</v>
      </c>
      <c r="G196" s="217" t="s">
        <v>159</v>
      </c>
      <c r="H196" s="218">
        <v>1.0800000000000001</v>
      </c>
      <c r="I196" s="219"/>
      <c r="J196" s="220">
        <f>ROUND(I196*H196,2)</f>
        <v>0</v>
      </c>
      <c r="K196" s="216" t="s">
        <v>142</v>
      </c>
      <c r="L196" s="44"/>
      <c r="M196" s="221" t="s">
        <v>1</v>
      </c>
      <c r="N196" s="222" t="s">
        <v>38</v>
      </c>
      <c r="O196" s="91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5" t="s">
        <v>143</v>
      </c>
      <c r="AT196" s="225" t="s">
        <v>138</v>
      </c>
      <c r="AU196" s="225" t="s">
        <v>82</v>
      </c>
      <c r="AY196" s="17" t="s">
        <v>136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80</v>
      </c>
      <c r="BK196" s="226">
        <f>ROUND(I196*H196,2)</f>
        <v>0</v>
      </c>
      <c r="BL196" s="17" t="s">
        <v>143</v>
      </c>
      <c r="BM196" s="225" t="s">
        <v>201</v>
      </c>
    </row>
    <row r="197" s="2" customFormat="1">
      <c r="A197" s="38"/>
      <c r="B197" s="39"/>
      <c r="C197" s="40"/>
      <c r="D197" s="227" t="s">
        <v>144</v>
      </c>
      <c r="E197" s="40"/>
      <c r="F197" s="228" t="s">
        <v>200</v>
      </c>
      <c r="G197" s="40"/>
      <c r="H197" s="40"/>
      <c r="I197" s="229"/>
      <c r="J197" s="40"/>
      <c r="K197" s="40"/>
      <c r="L197" s="44"/>
      <c r="M197" s="230"/>
      <c r="N197" s="23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144</v>
      </c>
      <c r="AU197" s="17" t="s">
        <v>82</v>
      </c>
    </row>
    <row r="198" s="13" customFormat="1">
      <c r="A198" s="13"/>
      <c r="B198" s="232"/>
      <c r="C198" s="233"/>
      <c r="D198" s="227" t="s">
        <v>145</v>
      </c>
      <c r="E198" s="234" t="s">
        <v>1</v>
      </c>
      <c r="F198" s="235" t="s">
        <v>172</v>
      </c>
      <c r="G198" s="233"/>
      <c r="H198" s="234" t="s">
        <v>1</v>
      </c>
      <c r="I198" s="236"/>
      <c r="J198" s="233"/>
      <c r="K198" s="233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145</v>
      </c>
      <c r="AU198" s="241" t="s">
        <v>82</v>
      </c>
      <c r="AV198" s="13" t="s">
        <v>80</v>
      </c>
      <c r="AW198" s="13" t="s">
        <v>30</v>
      </c>
      <c r="AX198" s="13" t="s">
        <v>73</v>
      </c>
      <c r="AY198" s="241" t="s">
        <v>136</v>
      </c>
    </row>
    <row r="199" s="14" customFormat="1">
      <c r="A199" s="14"/>
      <c r="B199" s="242"/>
      <c r="C199" s="243"/>
      <c r="D199" s="227" t="s">
        <v>145</v>
      </c>
      <c r="E199" s="244" t="s">
        <v>1</v>
      </c>
      <c r="F199" s="245" t="s">
        <v>202</v>
      </c>
      <c r="G199" s="243"/>
      <c r="H199" s="246">
        <v>1.0800000000000001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145</v>
      </c>
      <c r="AU199" s="252" t="s">
        <v>82</v>
      </c>
      <c r="AV199" s="14" t="s">
        <v>82</v>
      </c>
      <c r="AW199" s="14" t="s">
        <v>30</v>
      </c>
      <c r="AX199" s="14" t="s">
        <v>73</v>
      </c>
      <c r="AY199" s="252" t="s">
        <v>136</v>
      </c>
    </row>
    <row r="200" s="15" customFormat="1">
      <c r="A200" s="15"/>
      <c r="B200" s="253"/>
      <c r="C200" s="254"/>
      <c r="D200" s="227" t="s">
        <v>145</v>
      </c>
      <c r="E200" s="255" t="s">
        <v>1</v>
      </c>
      <c r="F200" s="256" t="s">
        <v>148</v>
      </c>
      <c r="G200" s="254"/>
      <c r="H200" s="257">
        <v>1.0800000000000001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3" t="s">
        <v>145</v>
      </c>
      <c r="AU200" s="263" t="s">
        <v>82</v>
      </c>
      <c r="AV200" s="15" t="s">
        <v>143</v>
      </c>
      <c r="AW200" s="15" t="s">
        <v>30</v>
      </c>
      <c r="AX200" s="15" t="s">
        <v>80</v>
      </c>
      <c r="AY200" s="263" t="s">
        <v>136</v>
      </c>
    </row>
    <row r="201" s="12" customFormat="1" ht="22.8" customHeight="1">
      <c r="A201" s="12"/>
      <c r="B201" s="198"/>
      <c r="C201" s="199"/>
      <c r="D201" s="200" t="s">
        <v>72</v>
      </c>
      <c r="E201" s="212" t="s">
        <v>162</v>
      </c>
      <c r="F201" s="212" t="s">
        <v>203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SUM(P202:P212)</f>
        <v>0</v>
      </c>
      <c r="Q201" s="206"/>
      <c r="R201" s="207">
        <f>SUM(R202:R212)</f>
        <v>0</v>
      </c>
      <c r="S201" s="206"/>
      <c r="T201" s="208">
        <f>SUM(T202:T212)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80</v>
      </c>
      <c r="AT201" s="210" t="s">
        <v>72</v>
      </c>
      <c r="AU201" s="210" t="s">
        <v>80</v>
      </c>
      <c r="AY201" s="209" t="s">
        <v>136</v>
      </c>
      <c r="BK201" s="211">
        <f>SUM(BK202:BK212)</f>
        <v>0</v>
      </c>
    </row>
    <row r="202" s="2" customFormat="1" ht="24.15" customHeight="1">
      <c r="A202" s="38"/>
      <c r="B202" s="39"/>
      <c r="C202" s="214" t="s">
        <v>176</v>
      </c>
      <c r="D202" s="214" t="s">
        <v>138</v>
      </c>
      <c r="E202" s="215" t="s">
        <v>204</v>
      </c>
      <c r="F202" s="216" t="s">
        <v>205</v>
      </c>
      <c r="G202" s="217" t="s">
        <v>141</v>
      </c>
      <c r="H202" s="218">
        <v>7206.991</v>
      </c>
      <c r="I202" s="219"/>
      <c r="J202" s="220">
        <f>ROUND(I202*H202,2)</f>
        <v>0</v>
      </c>
      <c r="K202" s="216" t="s">
        <v>1</v>
      </c>
      <c r="L202" s="44"/>
      <c r="M202" s="221" t="s">
        <v>1</v>
      </c>
      <c r="N202" s="222" t="s">
        <v>38</v>
      </c>
      <c r="O202" s="91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5" t="s">
        <v>143</v>
      </c>
      <c r="AT202" s="225" t="s">
        <v>138</v>
      </c>
      <c r="AU202" s="225" t="s">
        <v>82</v>
      </c>
      <c r="AY202" s="17" t="s">
        <v>136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80</v>
      </c>
      <c r="BK202" s="226">
        <f>ROUND(I202*H202,2)</f>
        <v>0</v>
      </c>
      <c r="BL202" s="17" t="s">
        <v>143</v>
      </c>
      <c r="BM202" s="225" t="s">
        <v>206</v>
      </c>
    </row>
    <row r="203" s="2" customFormat="1">
      <c r="A203" s="38"/>
      <c r="B203" s="39"/>
      <c r="C203" s="40"/>
      <c r="D203" s="227" t="s">
        <v>144</v>
      </c>
      <c r="E203" s="40"/>
      <c r="F203" s="228" t="s">
        <v>205</v>
      </c>
      <c r="G203" s="40"/>
      <c r="H203" s="40"/>
      <c r="I203" s="229"/>
      <c r="J203" s="40"/>
      <c r="K203" s="40"/>
      <c r="L203" s="44"/>
      <c r="M203" s="230"/>
      <c r="N203" s="231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144</v>
      </c>
      <c r="AU203" s="17" t="s">
        <v>82</v>
      </c>
    </row>
    <row r="204" s="13" customFormat="1">
      <c r="A204" s="13"/>
      <c r="B204" s="232"/>
      <c r="C204" s="233"/>
      <c r="D204" s="227" t="s">
        <v>145</v>
      </c>
      <c r="E204" s="234" t="s">
        <v>1</v>
      </c>
      <c r="F204" s="235" t="s">
        <v>207</v>
      </c>
      <c r="G204" s="233"/>
      <c r="H204" s="234" t="s">
        <v>1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145</v>
      </c>
      <c r="AU204" s="241" t="s">
        <v>82</v>
      </c>
      <c r="AV204" s="13" t="s">
        <v>80</v>
      </c>
      <c r="AW204" s="13" t="s">
        <v>30</v>
      </c>
      <c r="AX204" s="13" t="s">
        <v>73</v>
      </c>
      <c r="AY204" s="241" t="s">
        <v>136</v>
      </c>
    </row>
    <row r="205" s="14" customFormat="1">
      <c r="A205" s="14"/>
      <c r="B205" s="242"/>
      <c r="C205" s="243"/>
      <c r="D205" s="227" t="s">
        <v>145</v>
      </c>
      <c r="E205" s="244" t="s">
        <v>1</v>
      </c>
      <c r="F205" s="245" t="s">
        <v>208</v>
      </c>
      <c r="G205" s="243"/>
      <c r="H205" s="246">
        <v>7206.991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145</v>
      </c>
      <c r="AU205" s="252" t="s">
        <v>82</v>
      </c>
      <c r="AV205" s="14" t="s">
        <v>82</v>
      </c>
      <c r="AW205" s="14" t="s">
        <v>30</v>
      </c>
      <c r="AX205" s="14" t="s">
        <v>73</v>
      </c>
      <c r="AY205" s="252" t="s">
        <v>136</v>
      </c>
    </row>
    <row r="206" s="15" customFormat="1">
      <c r="A206" s="15"/>
      <c r="B206" s="253"/>
      <c r="C206" s="254"/>
      <c r="D206" s="227" t="s">
        <v>145</v>
      </c>
      <c r="E206" s="255" t="s">
        <v>1</v>
      </c>
      <c r="F206" s="256" t="s">
        <v>148</v>
      </c>
      <c r="G206" s="254"/>
      <c r="H206" s="257">
        <v>7206.991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3" t="s">
        <v>145</v>
      </c>
      <c r="AU206" s="263" t="s">
        <v>82</v>
      </c>
      <c r="AV206" s="15" t="s">
        <v>143</v>
      </c>
      <c r="AW206" s="15" t="s">
        <v>30</v>
      </c>
      <c r="AX206" s="15" t="s">
        <v>80</v>
      </c>
      <c r="AY206" s="263" t="s">
        <v>136</v>
      </c>
    </row>
    <row r="207" s="2" customFormat="1" ht="24.15" customHeight="1">
      <c r="A207" s="38"/>
      <c r="B207" s="39"/>
      <c r="C207" s="214" t="s">
        <v>209</v>
      </c>
      <c r="D207" s="214" t="s">
        <v>138</v>
      </c>
      <c r="E207" s="215" t="s">
        <v>210</v>
      </c>
      <c r="F207" s="216" t="s">
        <v>211</v>
      </c>
      <c r="G207" s="217" t="s">
        <v>141</v>
      </c>
      <c r="H207" s="218">
        <v>11.4</v>
      </c>
      <c r="I207" s="219"/>
      <c r="J207" s="220">
        <f>ROUND(I207*H207,2)</f>
        <v>0</v>
      </c>
      <c r="K207" s="216" t="s">
        <v>142</v>
      </c>
      <c r="L207" s="44"/>
      <c r="M207" s="221" t="s">
        <v>1</v>
      </c>
      <c r="N207" s="222" t="s">
        <v>38</v>
      </c>
      <c r="O207" s="91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5" t="s">
        <v>143</v>
      </c>
      <c r="AT207" s="225" t="s">
        <v>138</v>
      </c>
      <c r="AU207" s="225" t="s">
        <v>82</v>
      </c>
      <c r="AY207" s="17" t="s">
        <v>136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7" t="s">
        <v>80</v>
      </c>
      <c r="BK207" s="226">
        <f>ROUND(I207*H207,2)</f>
        <v>0</v>
      </c>
      <c r="BL207" s="17" t="s">
        <v>143</v>
      </c>
      <c r="BM207" s="225" t="s">
        <v>212</v>
      </c>
    </row>
    <row r="208" s="2" customFormat="1">
      <c r="A208" s="38"/>
      <c r="B208" s="39"/>
      <c r="C208" s="40"/>
      <c r="D208" s="227" t="s">
        <v>144</v>
      </c>
      <c r="E208" s="40"/>
      <c r="F208" s="228" t="s">
        <v>211</v>
      </c>
      <c r="G208" s="40"/>
      <c r="H208" s="40"/>
      <c r="I208" s="229"/>
      <c r="J208" s="40"/>
      <c r="K208" s="40"/>
      <c r="L208" s="44"/>
      <c r="M208" s="230"/>
      <c r="N208" s="23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144</v>
      </c>
      <c r="AU208" s="17" t="s">
        <v>82</v>
      </c>
    </row>
    <row r="209" s="2" customFormat="1" ht="24.15" customHeight="1">
      <c r="A209" s="38"/>
      <c r="B209" s="39"/>
      <c r="C209" s="214" t="s">
        <v>180</v>
      </c>
      <c r="D209" s="214" t="s">
        <v>138</v>
      </c>
      <c r="E209" s="215" t="s">
        <v>213</v>
      </c>
      <c r="F209" s="216" t="s">
        <v>214</v>
      </c>
      <c r="G209" s="217" t="s">
        <v>141</v>
      </c>
      <c r="H209" s="218">
        <v>11.4</v>
      </c>
      <c r="I209" s="219"/>
      <c r="J209" s="220">
        <f>ROUND(I209*H209,2)</f>
        <v>0</v>
      </c>
      <c r="K209" s="216" t="s">
        <v>142</v>
      </c>
      <c r="L209" s="44"/>
      <c r="M209" s="221" t="s">
        <v>1</v>
      </c>
      <c r="N209" s="222" t="s">
        <v>38</v>
      </c>
      <c r="O209" s="91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5" t="s">
        <v>143</v>
      </c>
      <c r="AT209" s="225" t="s">
        <v>138</v>
      </c>
      <c r="AU209" s="225" t="s">
        <v>82</v>
      </c>
      <c r="AY209" s="17" t="s">
        <v>136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80</v>
      </c>
      <c r="BK209" s="226">
        <f>ROUND(I209*H209,2)</f>
        <v>0</v>
      </c>
      <c r="BL209" s="17" t="s">
        <v>143</v>
      </c>
      <c r="BM209" s="225" t="s">
        <v>215</v>
      </c>
    </row>
    <row r="210" s="2" customFormat="1">
      <c r="A210" s="38"/>
      <c r="B210" s="39"/>
      <c r="C210" s="40"/>
      <c r="D210" s="227" t="s">
        <v>144</v>
      </c>
      <c r="E210" s="40"/>
      <c r="F210" s="228" t="s">
        <v>214</v>
      </c>
      <c r="G210" s="40"/>
      <c r="H210" s="40"/>
      <c r="I210" s="229"/>
      <c r="J210" s="40"/>
      <c r="K210" s="40"/>
      <c r="L210" s="44"/>
      <c r="M210" s="230"/>
      <c r="N210" s="23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144</v>
      </c>
      <c r="AU210" s="17" t="s">
        <v>82</v>
      </c>
    </row>
    <row r="211" s="2" customFormat="1" ht="24.15" customHeight="1">
      <c r="A211" s="38"/>
      <c r="B211" s="39"/>
      <c r="C211" s="214" t="s">
        <v>8</v>
      </c>
      <c r="D211" s="214" t="s">
        <v>138</v>
      </c>
      <c r="E211" s="215" t="s">
        <v>216</v>
      </c>
      <c r="F211" s="216" t="s">
        <v>217</v>
      </c>
      <c r="G211" s="217" t="s">
        <v>141</v>
      </c>
      <c r="H211" s="218">
        <v>11.4</v>
      </c>
      <c r="I211" s="219"/>
      <c r="J211" s="220">
        <f>ROUND(I211*H211,2)</f>
        <v>0</v>
      </c>
      <c r="K211" s="216" t="s">
        <v>142</v>
      </c>
      <c r="L211" s="44"/>
      <c r="M211" s="221" t="s">
        <v>1</v>
      </c>
      <c r="N211" s="222" t="s">
        <v>38</v>
      </c>
      <c r="O211" s="91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5" t="s">
        <v>143</v>
      </c>
      <c r="AT211" s="225" t="s">
        <v>138</v>
      </c>
      <c r="AU211" s="225" t="s">
        <v>82</v>
      </c>
      <c r="AY211" s="17" t="s">
        <v>136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7" t="s">
        <v>80</v>
      </c>
      <c r="BK211" s="226">
        <f>ROUND(I211*H211,2)</f>
        <v>0</v>
      </c>
      <c r="BL211" s="17" t="s">
        <v>143</v>
      </c>
      <c r="BM211" s="225" t="s">
        <v>218</v>
      </c>
    </row>
    <row r="212" s="2" customFormat="1">
      <c r="A212" s="38"/>
      <c r="B212" s="39"/>
      <c r="C212" s="40"/>
      <c r="D212" s="227" t="s">
        <v>144</v>
      </c>
      <c r="E212" s="40"/>
      <c r="F212" s="228" t="s">
        <v>217</v>
      </c>
      <c r="G212" s="40"/>
      <c r="H212" s="40"/>
      <c r="I212" s="229"/>
      <c r="J212" s="40"/>
      <c r="K212" s="40"/>
      <c r="L212" s="44"/>
      <c r="M212" s="230"/>
      <c r="N212" s="23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144</v>
      </c>
      <c r="AU212" s="17" t="s">
        <v>82</v>
      </c>
    </row>
    <row r="213" s="12" customFormat="1" ht="22.8" customHeight="1">
      <c r="A213" s="12"/>
      <c r="B213" s="198"/>
      <c r="C213" s="199"/>
      <c r="D213" s="200" t="s">
        <v>72</v>
      </c>
      <c r="E213" s="212" t="s">
        <v>156</v>
      </c>
      <c r="F213" s="212" t="s">
        <v>219</v>
      </c>
      <c r="G213" s="199"/>
      <c r="H213" s="199"/>
      <c r="I213" s="202"/>
      <c r="J213" s="213">
        <f>BK213</f>
        <v>0</v>
      </c>
      <c r="K213" s="199"/>
      <c r="L213" s="204"/>
      <c r="M213" s="205"/>
      <c r="N213" s="206"/>
      <c r="O213" s="206"/>
      <c r="P213" s="207">
        <f>SUM(P214:P225)</f>
        <v>0</v>
      </c>
      <c r="Q213" s="206"/>
      <c r="R213" s="207">
        <f>SUM(R214:R225)</f>
        <v>0</v>
      </c>
      <c r="S213" s="206"/>
      <c r="T213" s="208">
        <f>SUM(T214:T225)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9" t="s">
        <v>80</v>
      </c>
      <c r="AT213" s="210" t="s">
        <v>72</v>
      </c>
      <c r="AU213" s="210" t="s">
        <v>80</v>
      </c>
      <c r="AY213" s="209" t="s">
        <v>136</v>
      </c>
      <c r="BK213" s="211">
        <f>SUM(BK214:BK225)</f>
        <v>0</v>
      </c>
    </row>
    <row r="214" s="2" customFormat="1" ht="24.15" customHeight="1">
      <c r="A214" s="38"/>
      <c r="B214" s="39"/>
      <c r="C214" s="214" t="s">
        <v>183</v>
      </c>
      <c r="D214" s="214" t="s">
        <v>138</v>
      </c>
      <c r="E214" s="215" t="s">
        <v>220</v>
      </c>
      <c r="F214" s="216" t="s">
        <v>221</v>
      </c>
      <c r="G214" s="217" t="s">
        <v>141</v>
      </c>
      <c r="H214" s="218">
        <v>21.5</v>
      </c>
      <c r="I214" s="219"/>
      <c r="J214" s="220">
        <f>ROUND(I214*H214,2)</f>
        <v>0</v>
      </c>
      <c r="K214" s="216" t="s">
        <v>1</v>
      </c>
      <c r="L214" s="44"/>
      <c r="M214" s="221" t="s">
        <v>1</v>
      </c>
      <c r="N214" s="222" t="s">
        <v>38</v>
      </c>
      <c r="O214" s="91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5" t="s">
        <v>143</v>
      </c>
      <c r="AT214" s="225" t="s">
        <v>138</v>
      </c>
      <c r="AU214" s="225" t="s">
        <v>82</v>
      </c>
      <c r="AY214" s="17" t="s">
        <v>136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80</v>
      </c>
      <c r="BK214" s="226">
        <f>ROUND(I214*H214,2)</f>
        <v>0</v>
      </c>
      <c r="BL214" s="17" t="s">
        <v>143</v>
      </c>
      <c r="BM214" s="225" t="s">
        <v>222</v>
      </c>
    </row>
    <row r="215" s="2" customFormat="1">
      <c r="A215" s="38"/>
      <c r="B215" s="39"/>
      <c r="C215" s="40"/>
      <c r="D215" s="227" t="s">
        <v>144</v>
      </c>
      <c r="E215" s="40"/>
      <c r="F215" s="228" t="s">
        <v>221</v>
      </c>
      <c r="G215" s="40"/>
      <c r="H215" s="40"/>
      <c r="I215" s="229"/>
      <c r="J215" s="40"/>
      <c r="K215" s="40"/>
      <c r="L215" s="44"/>
      <c r="M215" s="230"/>
      <c r="N215" s="23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144</v>
      </c>
      <c r="AU215" s="17" t="s">
        <v>82</v>
      </c>
    </row>
    <row r="216" s="2" customFormat="1" ht="37.8" customHeight="1">
      <c r="A216" s="38"/>
      <c r="B216" s="39"/>
      <c r="C216" s="214" t="s">
        <v>223</v>
      </c>
      <c r="D216" s="214" t="s">
        <v>138</v>
      </c>
      <c r="E216" s="215" t="s">
        <v>224</v>
      </c>
      <c r="F216" s="216" t="s">
        <v>225</v>
      </c>
      <c r="G216" s="217" t="s">
        <v>141</v>
      </c>
      <c r="H216" s="218">
        <v>280</v>
      </c>
      <c r="I216" s="219"/>
      <c r="J216" s="220">
        <f>ROUND(I216*H216,2)</f>
        <v>0</v>
      </c>
      <c r="K216" s="216" t="s">
        <v>1</v>
      </c>
      <c r="L216" s="44"/>
      <c r="M216" s="221" t="s">
        <v>1</v>
      </c>
      <c r="N216" s="222" t="s">
        <v>38</v>
      </c>
      <c r="O216" s="91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5" t="s">
        <v>143</v>
      </c>
      <c r="AT216" s="225" t="s">
        <v>138</v>
      </c>
      <c r="AU216" s="225" t="s">
        <v>82</v>
      </c>
      <c r="AY216" s="17" t="s">
        <v>136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7" t="s">
        <v>80</v>
      </c>
      <c r="BK216" s="226">
        <f>ROUND(I216*H216,2)</f>
        <v>0</v>
      </c>
      <c r="BL216" s="17" t="s">
        <v>143</v>
      </c>
      <c r="BM216" s="225" t="s">
        <v>226</v>
      </c>
    </row>
    <row r="217" s="2" customFormat="1">
      <c r="A217" s="38"/>
      <c r="B217" s="39"/>
      <c r="C217" s="40"/>
      <c r="D217" s="227" t="s">
        <v>144</v>
      </c>
      <c r="E217" s="40"/>
      <c r="F217" s="228" t="s">
        <v>225</v>
      </c>
      <c r="G217" s="40"/>
      <c r="H217" s="40"/>
      <c r="I217" s="229"/>
      <c r="J217" s="40"/>
      <c r="K217" s="40"/>
      <c r="L217" s="44"/>
      <c r="M217" s="230"/>
      <c r="N217" s="23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144</v>
      </c>
      <c r="AU217" s="17" t="s">
        <v>82</v>
      </c>
    </row>
    <row r="218" s="2" customFormat="1" ht="14.4" customHeight="1">
      <c r="A218" s="38"/>
      <c r="B218" s="39"/>
      <c r="C218" s="214" t="s">
        <v>187</v>
      </c>
      <c r="D218" s="214" t="s">
        <v>138</v>
      </c>
      <c r="E218" s="215" t="s">
        <v>227</v>
      </c>
      <c r="F218" s="216" t="s">
        <v>228</v>
      </c>
      <c r="G218" s="217" t="s">
        <v>141</v>
      </c>
      <c r="H218" s="218">
        <v>76</v>
      </c>
      <c r="I218" s="219"/>
      <c r="J218" s="220">
        <f>ROUND(I218*H218,2)</f>
        <v>0</v>
      </c>
      <c r="K218" s="216" t="s">
        <v>142</v>
      </c>
      <c r="L218" s="44"/>
      <c r="M218" s="221" t="s">
        <v>1</v>
      </c>
      <c r="N218" s="222" t="s">
        <v>38</v>
      </c>
      <c r="O218" s="91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143</v>
      </c>
      <c r="AT218" s="225" t="s">
        <v>138</v>
      </c>
      <c r="AU218" s="225" t="s">
        <v>82</v>
      </c>
      <c r="AY218" s="17" t="s">
        <v>136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80</v>
      </c>
      <c r="BK218" s="226">
        <f>ROUND(I218*H218,2)</f>
        <v>0</v>
      </c>
      <c r="BL218" s="17" t="s">
        <v>143</v>
      </c>
      <c r="BM218" s="225" t="s">
        <v>229</v>
      </c>
    </row>
    <row r="219" s="2" customFormat="1">
      <c r="A219" s="38"/>
      <c r="B219" s="39"/>
      <c r="C219" s="40"/>
      <c r="D219" s="227" t="s">
        <v>144</v>
      </c>
      <c r="E219" s="40"/>
      <c r="F219" s="228" t="s">
        <v>228</v>
      </c>
      <c r="G219" s="40"/>
      <c r="H219" s="40"/>
      <c r="I219" s="229"/>
      <c r="J219" s="40"/>
      <c r="K219" s="40"/>
      <c r="L219" s="44"/>
      <c r="M219" s="230"/>
      <c r="N219" s="23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144</v>
      </c>
      <c r="AU219" s="17" t="s">
        <v>82</v>
      </c>
    </row>
    <row r="220" s="14" customFormat="1">
      <c r="A220" s="14"/>
      <c r="B220" s="242"/>
      <c r="C220" s="243"/>
      <c r="D220" s="227" t="s">
        <v>145</v>
      </c>
      <c r="E220" s="244" t="s">
        <v>1</v>
      </c>
      <c r="F220" s="245" t="s">
        <v>230</v>
      </c>
      <c r="G220" s="243"/>
      <c r="H220" s="246">
        <v>76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145</v>
      </c>
      <c r="AU220" s="252" t="s">
        <v>82</v>
      </c>
      <c r="AV220" s="14" t="s">
        <v>82</v>
      </c>
      <c r="AW220" s="14" t="s">
        <v>30</v>
      </c>
      <c r="AX220" s="14" t="s">
        <v>73</v>
      </c>
      <c r="AY220" s="252" t="s">
        <v>136</v>
      </c>
    </row>
    <row r="221" s="15" customFormat="1">
      <c r="A221" s="15"/>
      <c r="B221" s="253"/>
      <c r="C221" s="254"/>
      <c r="D221" s="227" t="s">
        <v>145</v>
      </c>
      <c r="E221" s="255" t="s">
        <v>1</v>
      </c>
      <c r="F221" s="256" t="s">
        <v>148</v>
      </c>
      <c r="G221" s="254"/>
      <c r="H221" s="257">
        <v>76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3" t="s">
        <v>145</v>
      </c>
      <c r="AU221" s="263" t="s">
        <v>82</v>
      </c>
      <c r="AV221" s="15" t="s">
        <v>143</v>
      </c>
      <c r="AW221" s="15" t="s">
        <v>30</v>
      </c>
      <c r="AX221" s="15" t="s">
        <v>80</v>
      </c>
      <c r="AY221" s="263" t="s">
        <v>136</v>
      </c>
    </row>
    <row r="222" s="2" customFormat="1" ht="24.15" customHeight="1">
      <c r="A222" s="38"/>
      <c r="B222" s="39"/>
      <c r="C222" s="214" t="s">
        <v>231</v>
      </c>
      <c r="D222" s="214" t="s">
        <v>138</v>
      </c>
      <c r="E222" s="215" t="s">
        <v>232</v>
      </c>
      <c r="F222" s="216" t="s">
        <v>233</v>
      </c>
      <c r="G222" s="217" t="s">
        <v>234</v>
      </c>
      <c r="H222" s="218">
        <v>97.530000000000001</v>
      </c>
      <c r="I222" s="219"/>
      <c r="J222" s="220">
        <f>ROUND(I222*H222,2)</f>
        <v>0</v>
      </c>
      <c r="K222" s="216" t="s">
        <v>142</v>
      </c>
      <c r="L222" s="44"/>
      <c r="M222" s="221" t="s">
        <v>1</v>
      </c>
      <c r="N222" s="222" t="s">
        <v>38</v>
      </c>
      <c r="O222" s="91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5" t="s">
        <v>143</v>
      </c>
      <c r="AT222" s="225" t="s">
        <v>138</v>
      </c>
      <c r="AU222" s="225" t="s">
        <v>82</v>
      </c>
      <c r="AY222" s="17" t="s">
        <v>136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7" t="s">
        <v>80</v>
      </c>
      <c r="BK222" s="226">
        <f>ROUND(I222*H222,2)</f>
        <v>0</v>
      </c>
      <c r="BL222" s="17" t="s">
        <v>143</v>
      </c>
      <c r="BM222" s="225" t="s">
        <v>235</v>
      </c>
    </row>
    <row r="223" s="2" customFormat="1">
      <c r="A223" s="38"/>
      <c r="B223" s="39"/>
      <c r="C223" s="40"/>
      <c r="D223" s="227" t="s">
        <v>144</v>
      </c>
      <c r="E223" s="40"/>
      <c r="F223" s="228" t="s">
        <v>233</v>
      </c>
      <c r="G223" s="40"/>
      <c r="H223" s="40"/>
      <c r="I223" s="229"/>
      <c r="J223" s="40"/>
      <c r="K223" s="40"/>
      <c r="L223" s="44"/>
      <c r="M223" s="230"/>
      <c r="N223" s="23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144</v>
      </c>
      <c r="AU223" s="17" t="s">
        <v>82</v>
      </c>
    </row>
    <row r="224" s="14" customFormat="1">
      <c r="A224" s="14"/>
      <c r="B224" s="242"/>
      <c r="C224" s="243"/>
      <c r="D224" s="227" t="s">
        <v>145</v>
      </c>
      <c r="E224" s="244" t="s">
        <v>1</v>
      </c>
      <c r="F224" s="245" t="s">
        <v>236</v>
      </c>
      <c r="G224" s="243"/>
      <c r="H224" s="246">
        <v>97.530000000000001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145</v>
      </c>
      <c r="AU224" s="252" t="s">
        <v>82</v>
      </c>
      <c r="AV224" s="14" t="s">
        <v>82</v>
      </c>
      <c r="AW224" s="14" t="s">
        <v>30</v>
      </c>
      <c r="AX224" s="14" t="s">
        <v>73</v>
      </c>
      <c r="AY224" s="252" t="s">
        <v>136</v>
      </c>
    </row>
    <row r="225" s="15" customFormat="1">
      <c r="A225" s="15"/>
      <c r="B225" s="253"/>
      <c r="C225" s="254"/>
      <c r="D225" s="227" t="s">
        <v>145</v>
      </c>
      <c r="E225" s="255" t="s">
        <v>1</v>
      </c>
      <c r="F225" s="256" t="s">
        <v>148</v>
      </c>
      <c r="G225" s="254"/>
      <c r="H225" s="257">
        <v>97.530000000000001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3" t="s">
        <v>145</v>
      </c>
      <c r="AU225" s="263" t="s">
        <v>82</v>
      </c>
      <c r="AV225" s="15" t="s">
        <v>143</v>
      </c>
      <c r="AW225" s="15" t="s">
        <v>30</v>
      </c>
      <c r="AX225" s="15" t="s">
        <v>80</v>
      </c>
      <c r="AY225" s="263" t="s">
        <v>136</v>
      </c>
    </row>
    <row r="226" s="12" customFormat="1" ht="22.8" customHeight="1">
      <c r="A226" s="12"/>
      <c r="B226" s="198"/>
      <c r="C226" s="199"/>
      <c r="D226" s="200" t="s">
        <v>72</v>
      </c>
      <c r="E226" s="212" t="s">
        <v>160</v>
      </c>
      <c r="F226" s="212" t="s">
        <v>237</v>
      </c>
      <c r="G226" s="199"/>
      <c r="H226" s="199"/>
      <c r="I226" s="202"/>
      <c r="J226" s="213">
        <f>BK226</f>
        <v>0</v>
      </c>
      <c r="K226" s="199"/>
      <c r="L226" s="204"/>
      <c r="M226" s="205"/>
      <c r="N226" s="206"/>
      <c r="O226" s="206"/>
      <c r="P226" s="207">
        <f>SUM(P227:P248)</f>
        <v>0</v>
      </c>
      <c r="Q226" s="206"/>
      <c r="R226" s="207">
        <f>SUM(R227:R248)</f>
        <v>0</v>
      </c>
      <c r="S226" s="206"/>
      <c r="T226" s="208">
        <f>SUM(T227:T248)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9" t="s">
        <v>80</v>
      </c>
      <c r="AT226" s="210" t="s">
        <v>72</v>
      </c>
      <c r="AU226" s="210" t="s">
        <v>80</v>
      </c>
      <c r="AY226" s="209" t="s">
        <v>136</v>
      </c>
      <c r="BK226" s="211">
        <f>SUM(BK227:BK248)</f>
        <v>0</v>
      </c>
    </row>
    <row r="227" s="2" customFormat="1" ht="24.15" customHeight="1">
      <c r="A227" s="38"/>
      <c r="B227" s="39"/>
      <c r="C227" s="214" t="s">
        <v>192</v>
      </c>
      <c r="D227" s="214" t="s">
        <v>138</v>
      </c>
      <c r="E227" s="215" t="s">
        <v>238</v>
      </c>
      <c r="F227" s="216" t="s">
        <v>239</v>
      </c>
      <c r="G227" s="217" t="s">
        <v>234</v>
      </c>
      <c r="H227" s="218">
        <v>2</v>
      </c>
      <c r="I227" s="219"/>
      <c r="J227" s="220">
        <f>ROUND(I227*H227,2)</f>
        <v>0</v>
      </c>
      <c r="K227" s="216" t="s">
        <v>142</v>
      </c>
      <c r="L227" s="44"/>
      <c r="M227" s="221" t="s">
        <v>1</v>
      </c>
      <c r="N227" s="222" t="s">
        <v>38</v>
      </c>
      <c r="O227" s="91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5" t="s">
        <v>143</v>
      </c>
      <c r="AT227" s="225" t="s">
        <v>138</v>
      </c>
      <c r="AU227" s="225" t="s">
        <v>82</v>
      </c>
      <c r="AY227" s="17" t="s">
        <v>136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7" t="s">
        <v>80</v>
      </c>
      <c r="BK227" s="226">
        <f>ROUND(I227*H227,2)</f>
        <v>0</v>
      </c>
      <c r="BL227" s="17" t="s">
        <v>143</v>
      </c>
      <c r="BM227" s="225" t="s">
        <v>240</v>
      </c>
    </row>
    <row r="228" s="2" customFormat="1">
      <c r="A228" s="38"/>
      <c r="B228" s="39"/>
      <c r="C228" s="40"/>
      <c r="D228" s="227" t="s">
        <v>144</v>
      </c>
      <c r="E228" s="40"/>
      <c r="F228" s="228" t="s">
        <v>239</v>
      </c>
      <c r="G228" s="40"/>
      <c r="H228" s="40"/>
      <c r="I228" s="229"/>
      <c r="J228" s="40"/>
      <c r="K228" s="40"/>
      <c r="L228" s="44"/>
      <c r="M228" s="230"/>
      <c r="N228" s="23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144</v>
      </c>
      <c r="AU228" s="17" t="s">
        <v>82</v>
      </c>
    </row>
    <row r="229" s="2" customFormat="1" ht="24.15" customHeight="1">
      <c r="A229" s="38"/>
      <c r="B229" s="39"/>
      <c r="C229" s="214" t="s">
        <v>7</v>
      </c>
      <c r="D229" s="214" t="s">
        <v>138</v>
      </c>
      <c r="E229" s="215" t="s">
        <v>241</v>
      </c>
      <c r="F229" s="216" t="s">
        <v>242</v>
      </c>
      <c r="G229" s="217" t="s">
        <v>234</v>
      </c>
      <c r="H229" s="218">
        <v>12.5</v>
      </c>
      <c r="I229" s="219"/>
      <c r="J229" s="220">
        <f>ROUND(I229*H229,2)</f>
        <v>0</v>
      </c>
      <c r="K229" s="216" t="s">
        <v>142</v>
      </c>
      <c r="L229" s="44"/>
      <c r="M229" s="221" t="s">
        <v>1</v>
      </c>
      <c r="N229" s="222" t="s">
        <v>38</v>
      </c>
      <c r="O229" s="91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5" t="s">
        <v>143</v>
      </c>
      <c r="AT229" s="225" t="s">
        <v>138</v>
      </c>
      <c r="AU229" s="225" t="s">
        <v>82</v>
      </c>
      <c r="AY229" s="17" t="s">
        <v>136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7" t="s">
        <v>80</v>
      </c>
      <c r="BK229" s="226">
        <f>ROUND(I229*H229,2)</f>
        <v>0</v>
      </c>
      <c r="BL229" s="17" t="s">
        <v>143</v>
      </c>
      <c r="BM229" s="225" t="s">
        <v>243</v>
      </c>
    </row>
    <row r="230" s="2" customFormat="1">
      <c r="A230" s="38"/>
      <c r="B230" s="39"/>
      <c r="C230" s="40"/>
      <c r="D230" s="227" t="s">
        <v>144</v>
      </c>
      <c r="E230" s="40"/>
      <c r="F230" s="228" t="s">
        <v>242</v>
      </c>
      <c r="G230" s="40"/>
      <c r="H230" s="40"/>
      <c r="I230" s="229"/>
      <c r="J230" s="40"/>
      <c r="K230" s="40"/>
      <c r="L230" s="44"/>
      <c r="M230" s="230"/>
      <c r="N230" s="23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144</v>
      </c>
      <c r="AU230" s="17" t="s">
        <v>82</v>
      </c>
    </row>
    <row r="231" s="14" customFormat="1">
      <c r="A231" s="14"/>
      <c r="B231" s="242"/>
      <c r="C231" s="243"/>
      <c r="D231" s="227" t="s">
        <v>145</v>
      </c>
      <c r="E231" s="244" t="s">
        <v>1</v>
      </c>
      <c r="F231" s="245" t="s">
        <v>244</v>
      </c>
      <c r="G231" s="243"/>
      <c r="H231" s="246">
        <v>12.5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145</v>
      </c>
      <c r="AU231" s="252" t="s">
        <v>82</v>
      </c>
      <c r="AV231" s="14" t="s">
        <v>82</v>
      </c>
      <c r="AW231" s="14" t="s">
        <v>30</v>
      </c>
      <c r="AX231" s="14" t="s">
        <v>73</v>
      </c>
      <c r="AY231" s="252" t="s">
        <v>136</v>
      </c>
    </row>
    <row r="232" s="15" customFormat="1">
      <c r="A232" s="15"/>
      <c r="B232" s="253"/>
      <c r="C232" s="254"/>
      <c r="D232" s="227" t="s">
        <v>145</v>
      </c>
      <c r="E232" s="255" t="s">
        <v>1</v>
      </c>
      <c r="F232" s="256" t="s">
        <v>148</v>
      </c>
      <c r="G232" s="254"/>
      <c r="H232" s="257">
        <v>12.5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3" t="s">
        <v>145</v>
      </c>
      <c r="AU232" s="263" t="s">
        <v>82</v>
      </c>
      <c r="AV232" s="15" t="s">
        <v>143</v>
      </c>
      <c r="AW232" s="15" t="s">
        <v>30</v>
      </c>
      <c r="AX232" s="15" t="s">
        <v>80</v>
      </c>
      <c r="AY232" s="263" t="s">
        <v>136</v>
      </c>
    </row>
    <row r="233" s="2" customFormat="1" ht="24.15" customHeight="1">
      <c r="A233" s="38"/>
      <c r="B233" s="39"/>
      <c r="C233" s="214" t="s">
        <v>201</v>
      </c>
      <c r="D233" s="214" t="s">
        <v>138</v>
      </c>
      <c r="E233" s="215" t="s">
        <v>245</v>
      </c>
      <c r="F233" s="216" t="s">
        <v>246</v>
      </c>
      <c r="G233" s="217" t="s">
        <v>234</v>
      </c>
      <c r="H233" s="218">
        <v>1</v>
      </c>
      <c r="I233" s="219"/>
      <c r="J233" s="220">
        <f>ROUND(I233*H233,2)</f>
        <v>0</v>
      </c>
      <c r="K233" s="216" t="s">
        <v>142</v>
      </c>
      <c r="L233" s="44"/>
      <c r="M233" s="221" t="s">
        <v>1</v>
      </c>
      <c r="N233" s="222" t="s">
        <v>38</v>
      </c>
      <c r="O233" s="91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5" t="s">
        <v>143</v>
      </c>
      <c r="AT233" s="225" t="s">
        <v>138</v>
      </c>
      <c r="AU233" s="225" t="s">
        <v>82</v>
      </c>
      <c r="AY233" s="17" t="s">
        <v>136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7" t="s">
        <v>80</v>
      </c>
      <c r="BK233" s="226">
        <f>ROUND(I233*H233,2)</f>
        <v>0</v>
      </c>
      <c r="BL233" s="17" t="s">
        <v>143</v>
      </c>
      <c r="BM233" s="225" t="s">
        <v>247</v>
      </c>
    </row>
    <row r="234" s="2" customFormat="1">
      <c r="A234" s="38"/>
      <c r="B234" s="39"/>
      <c r="C234" s="40"/>
      <c r="D234" s="227" t="s">
        <v>144</v>
      </c>
      <c r="E234" s="40"/>
      <c r="F234" s="228" t="s">
        <v>246</v>
      </c>
      <c r="G234" s="40"/>
      <c r="H234" s="40"/>
      <c r="I234" s="229"/>
      <c r="J234" s="40"/>
      <c r="K234" s="40"/>
      <c r="L234" s="44"/>
      <c r="M234" s="230"/>
      <c r="N234" s="23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144</v>
      </c>
      <c r="AU234" s="17" t="s">
        <v>82</v>
      </c>
    </row>
    <row r="235" s="2" customFormat="1" ht="24.15" customHeight="1">
      <c r="A235" s="38"/>
      <c r="B235" s="39"/>
      <c r="C235" s="214" t="s">
        <v>248</v>
      </c>
      <c r="D235" s="214" t="s">
        <v>138</v>
      </c>
      <c r="E235" s="215" t="s">
        <v>249</v>
      </c>
      <c r="F235" s="216" t="s">
        <v>250</v>
      </c>
      <c r="G235" s="217" t="s">
        <v>251</v>
      </c>
      <c r="H235" s="218">
        <v>2</v>
      </c>
      <c r="I235" s="219"/>
      <c r="J235" s="220">
        <f>ROUND(I235*H235,2)</f>
        <v>0</v>
      </c>
      <c r="K235" s="216" t="s">
        <v>142</v>
      </c>
      <c r="L235" s="44"/>
      <c r="M235" s="221" t="s">
        <v>1</v>
      </c>
      <c r="N235" s="222" t="s">
        <v>38</v>
      </c>
      <c r="O235" s="91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5" t="s">
        <v>143</v>
      </c>
      <c r="AT235" s="225" t="s">
        <v>138</v>
      </c>
      <c r="AU235" s="225" t="s">
        <v>82</v>
      </c>
      <c r="AY235" s="17" t="s">
        <v>136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7" t="s">
        <v>80</v>
      </c>
      <c r="BK235" s="226">
        <f>ROUND(I235*H235,2)</f>
        <v>0</v>
      </c>
      <c r="BL235" s="17" t="s">
        <v>143</v>
      </c>
      <c r="BM235" s="225" t="s">
        <v>252</v>
      </c>
    </row>
    <row r="236" s="2" customFormat="1">
      <c r="A236" s="38"/>
      <c r="B236" s="39"/>
      <c r="C236" s="40"/>
      <c r="D236" s="227" t="s">
        <v>144</v>
      </c>
      <c r="E236" s="40"/>
      <c r="F236" s="228" t="s">
        <v>250</v>
      </c>
      <c r="G236" s="40"/>
      <c r="H236" s="40"/>
      <c r="I236" s="229"/>
      <c r="J236" s="40"/>
      <c r="K236" s="40"/>
      <c r="L236" s="44"/>
      <c r="M236" s="230"/>
      <c r="N236" s="231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144</v>
      </c>
      <c r="AU236" s="17" t="s">
        <v>82</v>
      </c>
    </row>
    <row r="237" s="2" customFormat="1" ht="24.15" customHeight="1">
      <c r="A237" s="38"/>
      <c r="B237" s="39"/>
      <c r="C237" s="264" t="s">
        <v>206</v>
      </c>
      <c r="D237" s="264" t="s">
        <v>253</v>
      </c>
      <c r="E237" s="265" t="s">
        <v>254</v>
      </c>
      <c r="F237" s="266" t="s">
        <v>255</v>
      </c>
      <c r="G237" s="267" t="s">
        <v>251</v>
      </c>
      <c r="H237" s="268">
        <v>2</v>
      </c>
      <c r="I237" s="269"/>
      <c r="J237" s="270">
        <f>ROUND(I237*H237,2)</f>
        <v>0</v>
      </c>
      <c r="K237" s="266" t="s">
        <v>142</v>
      </c>
      <c r="L237" s="271"/>
      <c r="M237" s="272" t="s">
        <v>1</v>
      </c>
      <c r="N237" s="273" t="s">
        <v>38</v>
      </c>
      <c r="O237" s="91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5" t="s">
        <v>160</v>
      </c>
      <c r="AT237" s="225" t="s">
        <v>253</v>
      </c>
      <c r="AU237" s="225" t="s">
        <v>82</v>
      </c>
      <c r="AY237" s="17" t="s">
        <v>136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7" t="s">
        <v>80</v>
      </c>
      <c r="BK237" s="226">
        <f>ROUND(I237*H237,2)</f>
        <v>0</v>
      </c>
      <c r="BL237" s="17" t="s">
        <v>143</v>
      </c>
      <c r="BM237" s="225" t="s">
        <v>256</v>
      </c>
    </row>
    <row r="238" s="2" customFormat="1">
      <c r="A238" s="38"/>
      <c r="B238" s="39"/>
      <c r="C238" s="40"/>
      <c r="D238" s="227" t="s">
        <v>144</v>
      </c>
      <c r="E238" s="40"/>
      <c r="F238" s="228" t="s">
        <v>255</v>
      </c>
      <c r="G238" s="40"/>
      <c r="H238" s="40"/>
      <c r="I238" s="229"/>
      <c r="J238" s="40"/>
      <c r="K238" s="40"/>
      <c r="L238" s="44"/>
      <c r="M238" s="230"/>
      <c r="N238" s="23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144</v>
      </c>
      <c r="AU238" s="17" t="s">
        <v>82</v>
      </c>
    </row>
    <row r="239" s="2" customFormat="1" ht="37.8" customHeight="1">
      <c r="A239" s="38"/>
      <c r="B239" s="39"/>
      <c r="C239" s="214" t="s">
        <v>257</v>
      </c>
      <c r="D239" s="214" t="s">
        <v>138</v>
      </c>
      <c r="E239" s="215" t="s">
        <v>258</v>
      </c>
      <c r="F239" s="216" t="s">
        <v>259</v>
      </c>
      <c r="G239" s="217" t="s">
        <v>260</v>
      </c>
      <c r="H239" s="218">
        <v>1</v>
      </c>
      <c r="I239" s="219"/>
      <c r="J239" s="220">
        <f>ROUND(I239*H239,2)</f>
        <v>0</v>
      </c>
      <c r="K239" s="216" t="s">
        <v>1</v>
      </c>
      <c r="L239" s="44"/>
      <c r="M239" s="221" t="s">
        <v>1</v>
      </c>
      <c r="N239" s="222" t="s">
        <v>38</v>
      </c>
      <c r="O239" s="91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5" t="s">
        <v>143</v>
      </c>
      <c r="AT239" s="225" t="s">
        <v>138</v>
      </c>
      <c r="AU239" s="225" t="s">
        <v>82</v>
      </c>
      <c r="AY239" s="17" t="s">
        <v>136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7" t="s">
        <v>80</v>
      </c>
      <c r="BK239" s="226">
        <f>ROUND(I239*H239,2)</f>
        <v>0</v>
      </c>
      <c r="BL239" s="17" t="s">
        <v>143</v>
      </c>
      <c r="BM239" s="225" t="s">
        <v>261</v>
      </c>
    </row>
    <row r="240" s="2" customFormat="1">
      <c r="A240" s="38"/>
      <c r="B240" s="39"/>
      <c r="C240" s="40"/>
      <c r="D240" s="227" t="s">
        <v>144</v>
      </c>
      <c r="E240" s="40"/>
      <c r="F240" s="228" t="s">
        <v>259</v>
      </c>
      <c r="G240" s="40"/>
      <c r="H240" s="40"/>
      <c r="I240" s="229"/>
      <c r="J240" s="40"/>
      <c r="K240" s="40"/>
      <c r="L240" s="44"/>
      <c r="M240" s="230"/>
      <c r="N240" s="23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144</v>
      </c>
      <c r="AU240" s="17" t="s">
        <v>82</v>
      </c>
    </row>
    <row r="241" s="2" customFormat="1" ht="37.8" customHeight="1">
      <c r="A241" s="38"/>
      <c r="B241" s="39"/>
      <c r="C241" s="214" t="s">
        <v>212</v>
      </c>
      <c r="D241" s="214" t="s">
        <v>138</v>
      </c>
      <c r="E241" s="215" t="s">
        <v>262</v>
      </c>
      <c r="F241" s="216" t="s">
        <v>263</v>
      </c>
      <c r="G241" s="217" t="s">
        <v>260</v>
      </c>
      <c r="H241" s="218">
        <v>1</v>
      </c>
      <c r="I241" s="219"/>
      <c r="J241" s="220">
        <f>ROUND(I241*H241,2)</f>
        <v>0</v>
      </c>
      <c r="K241" s="216" t="s">
        <v>1</v>
      </c>
      <c r="L241" s="44"/>
      <c r="M241" s="221" t="s">
        <v>1</v>
      </c>
      <c r="N241" s="222" t="s">
        <v>38</v>
      </c>
      <c r="O241" s="91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143</v>
      </c>
      <c r="AT241" s="225" t="s">
        <v>138</v>
      </c>
      <c r="AU241" s="225" t="s">
        <v>82</v>
      </c>
      <c r="AY241" s="17" t="s">
        <v>136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80</v>
      </c>
      <c r="BK241" s="226">
        <f>ROUND(I241*H241,2)</f>
        <v>0</v>
      </c>
      <c r="BL241" s="17" t="s">
        <v>143</v>
      </c>
      <c r="BM241" s="225" t="s">
        <v>264</v>
      </c>
    </row>
    <row r="242" s="2" customFormat="1">
      <c r="A242" s="38"/>
      <c r="B242" s="39"/>
      <c r="C242" s="40"/>
      <c r="D242" s="227" t="s">
        <v>144</v>
      </c>
      <c r="E242" s="40"/>
      <c r="F242" s="228" t="s">
        <v>263</v>
      </c>
      <c r="G242" s="40"/>
      <c r="H242" s="40"/>
      <c r="I242" s="229"/>
      <c r="J242" s="40"/>
      <c r="K242" s="40"/>
      <c r="L242" s="44"/>
      <c r="M242" s="230"/>
      <c r="N242" s="23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144</v>
      </c>
      <c r="AU242" s="17" t="s">
        <v>82</v>
      </c>
    </row>
    <row r="243" s="2" customFormat="1" ht="24.15" customHeight="1">
      <c r="A243" s="38"/>
      <c r="B243" s="39"/>
      <c r="C243" s="214" t="s">
        <v>265</v>
      </c>
      <c r="D243" s="214" t="s">
        <v>138</v>
      </c>
      <c r="E243" s="215" t="s">
        <v>266</v>
      </c>
      <c r="F243" s="216" t="s">
        <v>267</v>
      </c>
      <c r="G243" s="217" t="s">
        <v>260</v>
      </c>
      <c r="H243" s="218">
        <v>1</v>
      </c>
      <c r="I243" s="219"/>
      <c r="J243" s="220">
        <f>ROUND(I243*H243,2)</f>
        <v>0</v>
      </c>
      <c r="K243" s="216" t="s">
        <v>1</v>
      </c>
      <c r="L243" s="44"/>
      <c r="M243" s="221" t="s">
        <v>1</v>
      </c>
      <c r="N243" s="222" t="s">
        <v>38</v>
      </c>
      <c r="O243" s="91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143</v>
      </c>
      <c r="AT243" s="225" t="s">
        <v>138</v>
      </c>
      <c r="AU243" s="225" t="s">
        <v>82</v>
      </c>
      <c r="AY243" s="17" t="s">
        <v>136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80</v>
      </c>
      <c r="BK243" s="226">
        <f>ROUND(I243*H243,2)</f>
        <v>0</v>
      </c>
      <c r="BL243" s="17" t="s">
        <v>143</v>
      </c>
      <c r="BM243" s="225" t="s">
        <v>268</v>
      </c>
    </row>
    <row r="244" s="2" customFormat="1">
      <c r="A244" s="38"/>
      <c r="B244" s="39"/>
      <c r="C244" s="40"/>
      <c r="D244" s="227" t="s">
        <v>144</v>
      </c>
      <c r="E244" s="40"/>
      <c r="F244" s="228" t="s">
        <v>267</v>
      </c>
      <c r="G244" s="40"/>
      <c r="H244" s="40"/>
      <c r="I244" s="229"/>
      <c r="J244" s="40"/>
      <c r="K244" s="40"/>
      <c r="L244" s="44"/>
      <c r="M244" s="230"/>
      <c r="N244" s="23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144</v>
      </c>
      <c r="AU244" s="17" t="s">
        <v>82</v>
      </c>
    </row>
    <row r="245" s="2" customFormat="1" ht="24.15" customHeight="1">
      <c r="A245" s="38"/>
      <c r="B245" s="39"/>
      <c r="C245" s="214" t="s">
        <v>215</v>
      </c>
      <c r="D245" s="214" t="s">
        <v>138</v>
      </c>
      <c r="E245" s="215" t="s">
        <v>269</v>
      </c>
      <c r="F245" s="216" t="s">
        <v>270</v>
      </c>
      <c r="G245" s="217" t="s">
        <v>260</v>
      </c>
      <c r="H245" s="218">
        <v>1</v>
      </c>
      <c r="I245" s="219"/>
      <c r="J245" s="220">
        <f>ROUND(I245*H245,2)</f>
        <v>0</v>
      </c>
      <c r="K245" s="216" t="s">
        <v>1</v>
      </c>
      <c r="L245" s="44"/>
      <c r="M245" s="221" t="s">
        <v>1</v>
      </c>
      <c r="N245" s="222" t="s">
        <v>38</v>
      </c>
      <c r="O245" s="91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143</v>
      </c>
      <c r="AT245" s="225" t="s">
        <v>138</v>
      </c>
      <c r="AU245" s="225" t="s">
        <v>82</v>
      </c>
      <c r="AY245" s="17" t="s">
        <v>136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80</v>
      </c>
      <c r="BK245" s="226">
        <f>ROUND(I245*H245,2)</f>
        <v>0</v>
      </c>
      <c r="BL245" s="17" t="s">
        <v>143</v>
      </c>
      <c r="BM245" s="225" t="s">
        <v>271</v>
      </c>
    </row>
    <row r="246" s="2" customFormat="1">
      <c r="A246" s="38"/>
      <c r="B246" s="39"/>
      <c r="C246" s="40"/>
      <c r="D246" s="227" t="s">
        <v>144</v>
      </c>
      <c r="E246" s="40"/>
      <c r="F246" s="228" t="s">
        <v>270</v>
      </c>
      <c r="G246" s="40"/>
      <c r="H246" s="40"/>
      <c r="I246" s="229"/>
      <c r="J246" s="40"/>
      <c r="K246" s="40"/>
      <c r="L246" s="44"/>
      <c r="M246" s="230"/>
      <c r="N246" s="231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144</v>
      </c>
      <c r="AU246" s="17" t="s">
        <v>82</v>
      </c>
    </row>
    <row r="247" s="2" customFormat="1" ht="14.4" customHeight="1">
      <c r="A247" s="38"/>
      <c r="B247" s="39"/>
      <c r="C247" s="214" t="s">
        <v>272</v>
      </c>
      <c r="D247" s="214" t="s">
        <v>138</v>
      </c>
      <c r="E247" s="215" t="s">
        <v>273</v>
      </c>
      <c r="F247" s="216" t="s">
        <v>274</v>
      </c>
      <c r="G247" s="217" t="s">
        <v>260</v>
      </c>
      <c r="H247" s="218">
        <v>1</v>
      </c>
      <c r="I247" s="219"/>
      <c r="J247" s="220">
        <f>ROUND(I247*H247,2)</f>
        <v>0</v>
      </c>
      <c r="K247" s="216" t="s">
        <v>1</v>
      </c>
      <c r="L247" s="44"/>
      <c r="M247" s="221" t="s">
        <v>1</v>
      </c>
      <c r="N247" s="222" t="s">
        <v>38</v>
      </c>
      <c r="O247" s="91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143</v>
      </c>
      <c r="AT247" s="225" t="s">
        <v>138</v>
      </c>
      <c r="AU247" s="225" t="s">
        <v>82</v>
      </c>
      <c r="AY247" s="17" t="s">
        <v>136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80</v>
      </c>
      <c r="BK247" s="226">
        <f>ROUND(I247*H247,2)</f>
        <v>0</v>
      </c>
      <c r="BL247" s="17" t="s">
        <v>143</v>
      </c>
      <c r="BM247" s="225" t="s">
        <v>275</v>
      </c>
    </row>
    <row r="248" s="2" customFormat="1">
      <c r="A248" s="38"/>
      <c r="B248" s="39"/>
      <c r="C248" s="40"/>
      <c r="D248" s="227" t="s">
        <v>144</v>
      </c>
      <c r="E248" s="40"/>
      <c r="F248" s="228" t="s">
        <v>274</v>
      </c>
      <c r="G248" s="40"/>
      <c r="H248" s="40"/>
      <c r="I248" s="229"/>
      <c r="J248" s="40"/>
      <c r="K248" s="40"/>
      <c r="L248" s="44"/>
      <c r="M248" s="230"/>
      <c r="N248" s="23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144</v>
      </c>
      <c r="AU248" s="17" t="s">
        <v>82</v>
      </c>
    </row>
    <row r="249" s="12" customFormat="1" ht="22.8" customHeight="1">
      <c r="A249" s="12"/>
      <c r="B249" s="198"/>
      <c r="C249" s="199"/>
      <c r="D249" s="200" t="s">
        <v>72</v>
      </c>
      <c r="E249" s="212" t="s">
        <v>184</v>
      </c>
      <c r="F249" s="212" t="s">
        <v>276</v>
      </c>
      <c r="G249" s="199"/>
      <c r="H249" s="199"/>
      <c r="I249" s="202"/>
      <c r="J249" s="213">
        <f>BK249</f>
        <v>0</v>
      </c>
      <c r="K249" s="199"/>
      <c r="L249" s="204"/>
      <c r="M249" s="205"/>
      <c r="N249" s="206"/>
      <c r="O249" s="206"/>
      <c r="P249" s="207">
        <f>SUM(P250:P375)</f>
        <v>0</v>
      </c>
      <c r="Q249" s="206"/>
      <c r="R249" s="207">
        <f>SUM(R250:R375)</f>
        <v>0</v>
      </c>
      <c r="S249" s="206"/>
      <c r="T249" s="208">
        <f>SUM(T250:T375)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9" t="s">
        <v>80</v>
      </c>
      <c r="AT249" s="210" t="s">
        <v>72</v>
      </c>
      <c r="AU249" s="210" t="s">
        <v>80</v>
      </c>
      <c r="AY249" s="209" t="s">
        <v>136</v>
      </c>
      <c r="BK249" s="211">
        <f>SUM(BK250:BK375)</f>
        <v>0</v>
      </c>
    </row>
    <row r="250" s="2" customFormat="1" ht="14.4" customHeight="1">
      <c r="A250" s="38"/>
      <c r="B250" s="39"/>
      <c r="C250" s="214" t="s">
        <v>218</v>
      </c>
      <c r="D250" s="214" t="s">
        <v>138</v>
      </c>
      <c r="E250" s="215" t="s">
        <v>277</v>
      </c>
      <c r="F250" s="216" t="s">
        <v>278</v>
      </c>
      <c r="G250" s="217" t="s">
        <v>234</v>
      </c>
      <c r="H250" s="218">
        <v>18.199999999999999</v>
      </c>
      <c r="I250" s="219"/>
      <c r="J250" s="220">
        <f>ROUND(I250*H250,2)</f>
        <v>0</v>
      </c>
      <c r="K250" s="216" t="s">
        <v>142</v>
      </c>
      <c r="L250" s="44"/>
      <c r="M250" s="221" t="s">
        <v>1</v>
      </c>
      <c r="N250" s="222" t="s">
        <v>38</v>
      </c>
      <c r="O250" s="91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5" t="s">
        <v>143</v>
      </c>
      <c r="AT250" s="225" t="s">
        <v>138</v>
      </c>
      <c r="AU250" s="225" t="s">
        <v>82</v>
      </c>
      <c r="AY250" s="17" t="s">
        <v>136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80</v>
      </c>
      <c r="BK250" s="226">
        <f>ROUND(I250*H250,2)</f>
        <v>0</v>
      </c>
      <c r="BL250" s="17" t="s">
        <v>143</v>
      </c>
      <c r="BM250" s="225" t="s">
        <v>279</v>
      </c>
    </row>
    <row r="251" s="2" customFormat="1">
      <c r="A251" s="38"/>
      <c r="B251" s="39"/>
      <c r="C251" s="40"/>
      <c r="D251" s="227" t="s">
        <v>144</v>
      </c>
      <c r="E251" s="40"/>
      <c r="F251" s="228" t="s">
        <v>278</v>
      </c>
      <c r="G251" s="40"/>
      <c r="H251" s="40"/>
      <c r="I251" s="229"/>
      <c r="J251" s="40"/>
      <c r="K251" s="40"/>
      <c r="L251" s="44"/>
      <c r="M251" s="230"/>
      <c r="N251" s="231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144</v>
      </c>
      <c r="AU251" s="17" t="s">
        <v>82</v>
      </c>
    </row>
    <row r="252" s="13" customFormat="1">
      <c r="A252" s="13"/>
      <c r="B252" s="232"/>
      <c r="C252" s="233"/>
      <c r="D252" s="227" t="s">
        <v>145</v>
      </c>
      <c r="E252" s="234" t="s">
        <v>1</v>
      </c>
      <c r="F252" s="235" t="s">
        <v>151</v>
      </c>
      <c r="G252" s="233"/>
      <c r="H252" s="234" t="s">
        <v>1</v>
      </c>
      <c r="I252" s="236"/>
      <c r="J252" s="233"/>
      <c r="K252" s="233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145</v>
      </c>
      <c r="AU252" s="241" t="s">
        <v>82</v>
      </c>
      <c r="AV252" s="13" t="s">
        <v>80</v>
      </c>
      <c r="AW252" s="13" t="s">
        <v>30</v>
      </c>
      <c r="AX252" s="13" t="s">
        <v>73</v>
      </c>
      <c r="AY252" s="241" t="s">
        <v>136</v>
      </c>
    </row>
    <row r="253" s="14" customFormat="1">
      <c r="A253" s="14"/>
      <c r="B253" s="242"/>
      <c r="C253" s="243"/>
      <c r="D253" s="227" t="s">
        <v>145</v>
      </c>
      <c r="E253" s="244" t="s">
        <v>1</v>
      </c>
      <c r="F253" s="245" t="s">
        <v>280</v>
      </c>
      <c r="G253" s="243"/>
      <c r="H253" s="246">
        <v>18.199999999999999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145</v>
      </c>
      <c r="AU253" s="252" t="s">
        <v>82</v>
      </c>
      <c r="AV253" s="14" t="s">
        <v>82</v>
      </c>
      <c r="AW253" s="14" t="s">
        <v>30</v>
      </c>
      <c r="AX253" s="14" t="s">
        <v>73</v>
      </c>
      <c r="AY253" s="252" t="s">
        <v>136</v>
      </c>
    </row>
    <row r="254" s="15" customFormat="1">
      <c r="A254" s="15"/>
      <c r="B254" s="253"/>
      <c r="C254" s="254"/>
      <c r="D254" s="227" t="s">
        <v>145</v>
      </c>
      <c r="E254" s="255" t="s">
        <v>1</v>
      </c>
      <c r="F254" s="256" t="s">
        <v>148</v>
      </c>
      <c r="G254" s="254"/>
      <c r="H254" s="257">
        <v>18.199999999999999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3" t="s">
        <v>145</v>
      </c>
      <c r="AU254" s="263" t="s">
        <v>82</v>
      </c>
      <c r="AV254" s="15" t="s">
        <v>143</v>
      </c>
      <c r="AW254" s="15" t="s">
        <v>30</v>
      </c>
      <c r="AX254" s="15" t="s">
        <v>80</v>
      </c>
      <c r="AY254" s="263" t="s">
        <v>136</v>
      </c>
    </row>
    <row r="255" s="2" customFormat="1" ht="24.15" customHeight="1">
      <c r="A255" s="38"/>
      <c r="B255" s="39"/>
      <c r="C255" s="214" t="s">
        <v>281</v>
      </c>
      <c r="D255" s="214" t="s">
        <v>138</v>
      </c>
      <c r="E255" s="215" t="s">
        <v>282</v>
      </c>
      <c r="F255" s="216" t="s">
        <v>283</v>
      </c>
      <c r="G255" s="217" t="s">
        <v>141</v>
      </c>
      <c r="H255" s="218">
        <v>1524</v>
      </c>
      <c r="I255" s="219"/>
      <c r="J255" s="220">
        <f>ROUND(I255*H255,2)</f>
        <v>0</v>
      </c>
      <c r="K255" s="216" t="s">
        <v>142</v>
      </c>
      <c r="L255" s="44"/>
      <c r="M255" s="221" t="s">
        <v>1</v>
      </c>
      <c r="N255" s="222" t="s">
        <v>38</v>
      </c>
      <c r="O255" s="91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5" t="s">
        <v>143</v>
      </c>
      <c r="AT255" s="225" t="s">
        <v>138</v>
      </c>
      <c r="AU255" s="225" t="s">
        <v>82</v>
      </c>
      <c r="AY255" s="17" t="s">
        <v>136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7" t="s">
        <v>80</v>
      </c>
      <c r="BK255" s="226">
        <f>ROUND(I255*H255,2)</f>
        <v>0</v>
      </c>
      <c r="BL255" s="17" t="s">
        <v>143</v>
      </c>
      <c r="BM255" s="225" t="s">
        <v>284</v>
      </c>
    </row>
    <row r="256" s="2" customFormat="1">
      <c r="A256" s="38"/>
      <c r="B256" s="39"/>
      <c r="C256" s="40"/>
      <c r="D256" s="227" t="s">
        <v>144</v>
      </c>
      <c r="E256" s="40"/>
      <c r="F256" s="228" t="s">
        <v>283</v>
      </c>
      <c r="G256" s="40"/>
      <c r="H256" s="40"/>
      <c r="I256" s="229"/>
      <c r="J256" s="40"/>
      <c r="K256" s="40"/>
      <c r="L256" s="44"/>
      <c r="M256" s="230"/>
      <c r="N256" s="231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144</v>
      </c>
      <c r="AU256" s="17" t="s">
        <v>82</v>
      </c>
    </row>
    <row r="257" s="2" customFormat="1" ht="37.8" customHeight="1">
      <c r="A257" s="38"/>
      <c r="B257" s="39"/>
      <c r="C257" s="214" t="s">
        <v>222</v>
      </c>
      <c r="D257" s="214" t="s">
        <v>138</v>
      </c>
      <c r="E257" s="215" t="s">
        <v>285</v>
      </c>
      <c r="F257" s="216" t="s">
        <v>286</v>
      </c>
      <c r="G257" s="217" t="s">
        <v>141</v>
      </c>
      <c r="H257" s="218">
        <v>1524</v>
      </c>
      <c r="I257" s="219"/>
      <c r="J257" s="220">
        <f>ROUND(I257*H257,2)</f>
        <v>0</v>
      </c>
      <c r="K257" s="216" t="s">
        <v>1</v>
      </c>
      <c r="L257" s="44"/>
      <c r="M257" s="221" t="s">
        <v>1</v>
      </c>
      <c r="N257" s="222" t="s">
        <v>38</v>
      </c>
      <c r="O257" s="91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5" t="s">
        <v>143</v>
      </c>
      <c r="AT257" s="225" t="s">
        <v>138</v>
      </c>
      <c r="AU257" s="225" t="s">
        <v>82</v>
      </c>
      <c r="AY257" s="17" t="s">
        <v>136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7" t="s">
        <v>80</v>
      </c>
      <c r="BK257" s="226">
        <f>ROUND(I257*H257,2)</f>
        <v>0</v>
      </c>
      <c r="BL257" s="17" t="s">
        <v>143</v>
      </c>
      <c r="BM257" s="225" t="s">
        <v>287</v>
      </c>
    </row>
    <row r="258" s="2" customFormat="1">
      <c r="A258" s="38"/>
      <c r="B258" s="39"/>
      <c r="C258" s="40"/>
      <c r="D258" s="227" t="s">
        <v>144</v>
      </c>
      <c r="E258" s="40"/>
      <c r="F258" s="228" t="s">
        <v>286</v>
      </c>
      <c r="G258" s="40"/>
      <c r="H258" s="40"/>
      <c r="I258" s="229"/>
      <c r="J258" s="40"/>
      <c r="K258" s="40"/>
      <c r="L258" s="44"/>
      <c r="M258" s="230"/>
      <c r="N258" s="231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144</v>
      </c>
      <c r="AU258" s="17" t="s">
        <v>82</v>
      </c>
    </row>
    <row r="259" s="2" customFormat="1" ht="24.15" customHeight="1">
      <c r="A259" s="38"/>
      <c r="B259" s="39"/>
      <c r="C259" s="214" t="s">
        <v>288</v>
      </c>
      <c r="D259" s="214" t="s">
        <v>138</v>
      </c>
      <c r="E259" s="215" t="s">
        <v>289</v>
      </c>
      <c r="F259" s="216" t="s">
        <v>290</v>
      </c>
      <c r="G259" s="217" t="s">
        <v>141</v>
      </c>
      <c r="H259" s="218">
        <v>1524</v>
      </c>
      <c r="I259" s="219"/>
      <c r="J259" s="220">
        <f>ROUND(I259*H259,2)</f>
        <v>0</v>
      </c>
      <c r="K259" s="216" t="s">
        <v>142</v>
      </c>
      <c r="L259" s="44"/>
      <c r="M259" s="221" t="s">
        <v>1</v>
      </c>
      <c r="N259" s="222" t="s">
        <v>38</v>
      </c>
      <c r="O259" s="91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5" t="s">
        <v>143</v>
      </c>
      <c r="AT259" s="225" t="s">
        <v>138</v>
      </c>
      <c r="AU259" s="225" t="s">
        <v>82</v>
      </c>
      <c r="AY259" s="17" t="s">
        <v>136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7" t="s">
        <v>80</v>
      </c>
      <c r="BK259" s="226">
        <f>ROUND(I259*H259,2)</f>
        <v>0</v>
      </c>
      <c r="BL259" s="17" t="s">
        <v>143</v>
      </c>
      <c r="BM259" s="225" t="s">
        <v>291</v>
      </c>
    </row>
    <row r="260" s="2" customFormat="1">
      <c r="A260" s="38"/>
      <c r="B260" s="39"/>
      <c r="C260" s="40"/>
      <c r="D260" s="227" t="s">
        <v>144</v>
      </c>
      <c r="E260" s="40"/>
      <c r="F260" s="228" t="s">
        <v>290</v>
      </c>
      <c r="G260" s="40"/>
      <c r="H260" s="40"/>
      <c r="I260" s="229"/>
      <c r="J260" s="40"/>
      <c r="K260" s="40"/>
      <c r="L260" s="44"/>
      <c r="M260" s="230"/>
      <c r="N260" s="231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144</v>
      </c>
      <c r="AU260" s="17" t="s">
        <v>82</v>
      </c>
    </row>
    <row r="261" s="2" customFormat="1" ht="14.4" customHeight="1">
      <c r="A261" s="38"/>
      <c r="B261" s="39"/>
      <c r="C261" s="214" t="s">
        <v>226</v>
      </c>
      <c r="D261" s="214" t="s">
        <v>138</v>
      </c>
      <c r="E261" s="215" t="s">
        <v>292</v>
      </c>
      <c r="F261" s="216" t="s">
        <v>293</v>
      </c>
      <c r="G261" s="217" t="s">
        <v>141</v>
      </c>
      <c r="H261" s="218">
        <v>1058</v>
      </c>
      <c r="I261" s="219"/>
      <c r="J261" s="220">
        <f>ROUND(I261*H261,2)</f>
        <v>0</v>
      </c>
      <c r="K261" s="216" t="s">
        <v>142</v>
      </c>
      <c r="L261" s="44"/>
      <c r="M261" s="221" t="s">
        <v>1</v>
      </c>
      <c r="N261" s="222" t="s">
        <v>38</v>
      </c>
      <c r="O261" s="91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5" t="s">
        <v>143</v>
      </c>
      <c r="AT261" s="225" t="s">
        <v>138</v>
      </c>
      <c r="AU261" s="225" t="s">
        <v>82</v>
      </c>
      <c r="AY261" s="17" t="s">
        <v>136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7" t="s">
        <v>80</v>
      </c>
      <c r="BK261" s="226">
        <f>ROUND(I261*H261,2)</f>
        <v>0</v>
      </c>
      <c r="BL261" s="17" t="s">
        <v>143</v>
      </c>
      <c r="BM261" s="225" t="s">
        <v>294</v>
      </c>
    </row>
    <row r="262" s="2" customFormat="1">
      <c r="A262" s="38"/>
      <c r="B262" s="39"/>
      <c r="C262" s="40"/>
      <c r="D262" s="227" t="s">
        <v>144</v>
      </c>
      <c r="E262" s="40"/>
      <c r="F262" s="228" t="s">
        <v>293</v>
      </c>
      <c r="G262" s="40"/>
      <c r="H262" s="40"/>
      <c r="I262" s="229"/>
      <c r="J262" s="40"/>
      <c r="K262" s="40"/>
      <c r="L262" s="44"/>
      <c r="M262" s="230"/>
      <c r="N262" s="231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144</v>
      </c>
      <c r="AU262" s="17" t="s">
        <v>82</v>
      </c>
    </row>
    <row r="263" s="14" customFormat="1">
      <c r="A263" s="14"/>
      <c r="B263" s="242"/>
      <c r="C263" s="243"/>
      <c r="D263" s="227" t="s">
        <v>145</v>
      </c>
      <c r="E263" s="244" t="s">
        <v>1</v>
      </c>
      <c r="F263" s="245" t="s">
        <v>295</v>
      </c>
      <c r="G263" s="243"/>
      <c r="H263" s="246">
        <v>1058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145</v>
      </c>
      <c r="AU263" s="252" t="s">
        <v>82</v>
      </c>
      <c r="AV263" s="14" t="s">
        <v>82</v>
      </c>
      <c r="AW263" s="14" t="s">
        <v>30</v>
      </c>
      <c r="AX263" s="14" t="s">
        <v>73</v>
      </c>
      <c r="AY263" s="252" t="s">
        <v>136</v>
      </c>
    </row>
    <row r="264" s="15" customFormat="1">
      <c r="A264" s="15"/>
      <c r="B264" s="253"/>
      <c r="C264" s="254"/>
      <c r="D264" s="227" t="s">
        <v>145</v>
      </c>
      <c r="E264" s="255" t="s">
        <v>1</v>
      </c>
      <c r="F264" s="256" t="s">
        <v>148</v>
      </c>
      <c r="G264" s="254"/>
      <c r="H264" s="257">
        <v>1058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3" t="s">
        <v>145</v>
      </c>
      <c r="AU264" s="263" t="s">
        <v>82</v>
      </c>
      <c r="AV264" s="15" t="s">
        <v>143</v>
      </c>
      <c r="AW264" s="15" t="s">
        <v>30</v>
      </c>
      <c r="AX264" s="15" t="s">
        <v>80</v>
      </c>
      <c r="AY264" s="263" t="s">
        <v>136</v>
      </c>
    </row>
    <row r="265" s="2" customFormat="1" ht="14.4" customHeight="1">
      <c r="A265" s="38"/>
      <c r="B265" s="39"/>
      <c r="C265" s="214" t="s">
        <v>296</v>
      </c>
      <c r="D265" s="214" t="s">
        <v>138</v>
      </c>
      <c r="E265" s="215" t="s">
        <v>297</v>
      </c>
      <c r="F265" s="216" t="s">
        <v>298</v>
      </c>
      <c r="G265" s="217" t="s">
        <v>141</v>
      </c>
      <c r="H265" s="218">
        <v>1058</v>
      </c>
      <c r="I265" s="219"/>
      <c r="J265" s="220">
        <f>ROUND(I265*H265,2)</f>
        <v>0</v>
      </c>
      <c r="K265" s="216" t="s">
        <v>142</v>
      </c>
      <c r="L265" s="44"/>
      <c r="M265" s="221" t="s">
        <v>1</v>
      </c>
      <c r="N265" s="222" t="s">
        <v>38</v>
      </c>
      <c r="O265" s="91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5" t="s">
        <v>143</v>
      </c>
      <c r="AT265" s="225" t="s">
        <v>138</v>
      </c>
      <c r="AU265" s="225" t="s">
        <v>82</v>
      </c>
      <c r="AY265" s="17" t="s">
        <v>136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7" t="s">
        <v>80</v>
      </c>
      <c r="BK265" s="226">
        <f>ROUND(I265*H265,2)</f>
        <v>0</v>
      </c>
      <c r="BL265" s="17" t="s">
        <v>143</v>
      </c>
      <c r="BM265" s="225" t="s">
        <v>299</v>
      </c>
    </row>
    <row r="266" s="2" customFormat="1">
      <c r="A266" s="38"/>
      <c r="B266" s="39"/>
      <c r="C266" s="40"/>
      <c r="D266" s="227" t="s">
        <v>144</v>
      </c>
      <c r="E266" s="40"/>
      <c r="F266" s="228" t="s">
        <v>298</v>
      </c>
      <c r="G266" s="40"/>
      <c r="H266" s="40"/>
      <c r="I266" s="229"/>
      <c r="J266" s="40"/>
      <c r="K266" s="40"/>
      <c r="L266" s="44"/>
      <c r="M266" s="230"/>
      <c r="N266" s="231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144</v>
      </c>
      <c r="AU266" s="17" t="s">
        <v>82</v>
      </c>
    </row>
    <row r="267" s="2" customFormat="1" ht="14.4" customHeight="1">
      <c r="A267" s="38"/>
      <c r="B267" s="39"/>
      <c r="C267" s="214" t="s">
        <v>229</v>
      </c>
      <c r="D267" s="214" t="s">
        <v>138</v>
      </c>
      <c r="E267" s="215" t="s">
        <v>300</v>
      </c>
      <c r="F267" s="216" t="s">
        <v>301</v>
      </c>
      <c r="G267" s="217" t="s">
        <v>141</v>
      </c>
      <c r="H267" s="218">
        <v>1058</v>
      </c>
      <c r="I267" s="219"/>
      <c r="J267" s="220">
        <f>ROUND(I267*H267,2)</f>
        <v>0</v>
      </c>
      <c r="K267" s="216" t="s">
        <v>142</v>
      </c>
      <c r="L267" s="44"/>
      <c r="M267" s="221" t="s">
        <v>1</v>
      </c>
      <c r="N267" s="222" t="s">
        <v>38</v>
      </c>
      <c r="O267" s="91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5" t="s">
        <v>143</v>
      </c>
      <c r="AT267" s="225" t="s">
        <v>138</v>
      </c>
      <c r="AU267" s="225" t="s">
        <v>82</v>
      </c>
      <c r="AY267" s="17" t="s">
        <v>136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7" t="s">
        <v>80</v>
      </c>
      <c r="BK267" s="226">
        <f>ROUND(I267*H267,2)</f>
        <v>0</v>
      </c>
      <c r="BL267" s="17" t="s">
        <v>143</v>
      </c>
      <c r="BM267" s="225" t="s">
        <v>302</v>
      </c>
    </row>
    <row r="268" s="2" customFormat="1">
      <c r="A268" s="38"/>
      <c r="B268" s="39"/>
      <c r="C268" s="40"/>
      <c r="D268" s="227" t="s">
        <v>144</v>
      </c>
      <c r="E268" s="40"/>
      <c r="F268" s="228" t="s">
        <v>301</v>
      </c>
      <c r="G268" s="40"/>
      <c r="H268" s="40"/>
      <c r="I268" s="229"/>
      <c r="J268" s="40"/>
      <c r="K268" s="40"/>
      <c r="L268" s="44"/>
      <c r="M268" s="230"/>
      <c r="N268" s="231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144</v>
      </c>
      <c r="AU268" s="17" t="s">
        <v>82</v>
      </c>
    </row>
    <row r="269" s="2" customFormat="1" ht="14.4" customHeight="1">
      <c r="A269" s="38"/>
      <c r="B269" s="39"/>
      <c r="C269" s="214" t="s">
        <v>303</v>
      </c>
      <c r="D269" s="214" t="s">
        <v>138</v>
      </c>
      <c r="E269" s="215" t="s">
        <v>304</v>
      </c>
      <c r="F269" s="216" t="s">
        <v>305</v>
      </c>
      <c r="G269" s="217" t="s">
        <v>141</v>
      </c>
      <c r="H269" s="218">
        <v>89.808999999999998</v>
      </c>
      <c r="I269" s="219"/>
      <c r="J269" s="220">
        <f>ROUND(I269*H269,2)</f>
        <v>0</v>
      </c>
      <c r="K269" s="216" t="s">
        <v>142</v>
      </c>
      <c r="L269" s="44"/>
      <c r="M269" s="221" t="s">
        <v>1</v>
      </c>
      <c r="N269" s="222" t="s">
        <v>38</v>
      </c>
      <c r="O269" s="91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5" t="s">
        <v>143</v>
      </c>
      <c r="AT269" s="225" t="s">
        <v>138</v>
      </c>
      <c r="AU269" s="225" t="s">
        <v>82</v>
      </c>
      <c r="AY269" s="17" t="s">
        <v>136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7" t="s">
        <v>80</v>
      </c>
      <c r="BK269" s="226">
        <f>ROUND(I269*H269,2)</f>
        <v>0</v>
      </c>
      <c r="BL269" s="17" t="s">
        <v>143</v>
      </c>
      <c r="BM269" s="225" t="s">
        <v>306</v>
      </c>
    </row>
    <row r="270" s="2" customFormat="1">
      <c r="A270" s="38"/>
      <c r="B270" s="39"/>
      <c r="C270" s="40"/>
      <c r="D270" s="227" t="s">
        <v>144</v>
      </c>
      <c r="E270" s="40"/>
      <c r="F270" s="228" t="s">
        <v>305</v>
      </c>
      <c r="G270" s="40"/>
      <c r="H270" s="40"/>
      <c r="I270" s="229"/>
      <c r="J270" s="40"/>
      <c r="K270" s="40"/>
      <c r="L270" s="44"/>
      <c r="M270" s="230"/>
      <c r="N270" s="231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144</v>
      </c>
      <c r="AU270" s="17" t="s">
        <v>82</v>
      </c>
    </row>
    <row r="271" s="13" customFormat="1">
      <c r="A271" s="13"/>
      <c r="B271" s="232"/>
      <c r="C271" s="233"/>
      <c r="D271" s="227" t="s">
        <v>145</v>
      </c>
      <c r="E271" s="234" t="s">
        <v>1</v>
      </c>
      <c r="F271" s="235" t="s">
        <v>307</v>
      </c>
      <c r="G271" s="233"/>
      <c r="H271" s="234" t="s">
        <v>1</v>
      </c>
      <c r="I271" s="236"/>
      <c r="J271" s="233"/>
      <c r="K271" s="233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145</v>
      </c>
      <c r="AU271" s="241" t="s">
        <v>82</v>
      </c>
      <c r="AV271" s="13" t="s">
        <v>80</v>
      </c>
      <c r="AW271" s="13" t="s">
        <v>30</v>
      </c>
      <c r="AX271" s="13" t="s">
        <v>73</v>
      </c>
      <c r="AY271" s="241" t="s">
        <v>136</v>
      </c>
    </row>
    <row r="272" s="14" customFormat="1">
      <c r="A272" s="14"/>
      <c r="B272" s="242"/>
      <c r="C272" s="243"/>
      <c r="D272" s="227" t="s">
        <v>145</v>
      </c>
      <c r="E272" s="244" t="s">
        <v>1</v>
      </c>
      <c r="F272" s="245" t="s">
        <v>308</v>
      </c>
      <c r="G272" s="243"/>
      <c r="H272" s="246">
        <v>27.294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145</v>
      </c>
      <c r="AU272" s="252" t="s">
        <v>82</v>
      </c>
      <c r="AV272" s="14" t="s">
        <v>82</v>
      </c>
      <c r="AW272" s="14" t="s">
        <v>30</v>
      </c>
      <c r="AX272" s="14" t="s">
        <v>73</v>
      </c>
      <c r="AY272" s="252" t="s">
        <v>136</v>
      </c>
    </row>
    <row r="273" s="14" customFormat="1">
      <c r="A273" s="14"/>
      <c r="B273" s="242"/>
      <c r="C273" s="243"/>
      <c r="D273" s="227" t="s">
        <v>145</v>
      </c>
      <c r="E273" s="244" t="s">
        <v>1</v>
      </c>
      <c r="F273" s="245" t="s">
        <v>309</v>
      </c>
      <c r="G273" s="243"/>
      <c r="H273" s="246">
        <v>-1.1819999999999999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145</v>
      </c>
      <c r="AU273" s="252" t="s">
        <v>82</v>
      </c>
      <c r="AV273" s="14" t="s">
        <v>82</v>
      </c>
      <c r="AW273" s="14" t="s">
        <v>30</v>
      </c>
      <c r="AX273" s="14" t="s">
        <v>73</v>
      </c>
      <c r="AY273" s="252" t="s">
        <v>136</v>
      </c>
    </row>
    <row r="274" s="13" customFormat="1">
      <c r="A274" s="13"/>
      <c r="B274" s="232"/>
      <c r="C274" s="233"/>
      <c r="D274" s="227" t="s">
        <v>145</v>
      </c>
      <c r="E274" s="234" t="s">
        <v>1</v>
      </c>
      <c r="F274" s="235" t="s">
        <v>310</v>
      </c>
      <c r="G274" s="233"/>
      <c r="H274" s="234" t="s">
        <v>1</v>
      </c>
      <c r="I274" s="236"/>
      <c r="J274" s="233"/>
      <c r="K274" s="233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145</v>
      </c>
      <c r="AU274" s="241" t="s">
        <v>82</v>
      </c>
      <c r="AV274" s="13" t="s">
        <v>80</v>
      </c>
      <c r="AW274" s="13" t="s">
        <v>30</v>
      </c>
      <c r="AX274" s="13" t="s">
        <v>73</v>
      </c>
      <c r="AY274" s="241" t="s">
        <v>136</v>
      </c>
    </row>
    <row r="275" s="14" customFormat="1">
      <c r="A275" s="14"/>
      <c r="B275" s="242"/>
      <c r="C275" s="243"/>
      <c r="D275" s="227" t="s">
        <v>145</v>
      </c>
      <c r="E275" s="244" t="s">
        <v>1</v>
      </c>
      <c r="F275" s="245" t="s">
        <v>311</v>
      </c>
      <c r="G275" s="243"/>
      <c r="H275" s="246">
        <v>18.649999999999999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145</v>
      </c>
      <c r="AU275" s="252" t="s">
        <v>82</v>
      </c>
      <c r="AV275" s="14" t="s">
        <v>82</v>
      </c>
      <c r="AW275" s="14" t="s">
        <v>30</v>
      </c>
      <c r="AX275" s="14" t="s">
        <v>73</v>
      </c>
      <c r="AY275" s="252" t="s">
        <v>136</v>
      </c>
    </row>
    <row r="276" s="14" customFormat="1">
      <c r="A276" s="14"/>
      <c r="B276" s="242"/>
      <c r="C276" s="243"/>
      <c r="D276" s="227" t="s">
        <v>145</v>
      </c>
      <c r="E276" s="244" t="s">
        <v>1</v>
      </c>
      <c r="F276" s="245" t="s">
        <v>312</v>
      </c>
      <c r="G276" s="243"/>
      <c r="H276" s="246">
        <v>-2.758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145</v>
      </c>
      <c r="AU276" s="252" t="s">
        <v>82</v>
      </c>
      <c r="AV276" s="14" t="s">
        <v>82</v>
      </c>
      <c r="AW276" s="14" t="s">
        <v>30</v>
      </c>
      <c r="AX276" s="14" t="s">
        <v>73</v>
      </c>
      <c r="AY276" s="252" t="s">
        <v>136</v>
      </c>
    </row>
    <row r="277" s="13" customFormat="1">
      <c r="A277" s="13"/>
      <c r="B277" s="232"/>
      <c r="C277" s="233"/>
      <c r="D277" s="227" t="s">
        <v>145</v>
      </c>
      <c r="E277" s="234" t="s">
        <v>1</v>
      </c>
      <c r="F277" s="235" t="s">
        <v>313</v>
      </c>
      <c r="G277" s="233"/>
      <c r="H277" s="234" t="s">
        <v>1</v>
      </c>
      <c r="I277" s="236"/>
      <c r="J277" s="233"/>
      <c r="K277" s="233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145</v>
      </c>
      <c r="AU277" s="241" t="s">
        <v>82</v>
      </c>
      <c r="AV277" s="13" t="s">
        <v>80</v>
      </c>
      <c r="AW277" s="13" t="s">
        <v>30</v>
      </c>
      <c r="AX277" s="13" t="s">
        <v>73</v>
      </c>
      <c r="AY277" s="241" t="s">
        <v>136</v>
      </c>
    </row>
    <row r="278" s="14" customFormat="1">
      <c r="A278" s="14"/>
      <c r="B278" s="242"/>
      <c r="C278" s="243"/>
      <c r="D278" s="227" t="s">
        <v>145</v>
      </c>
      <c r="E278" s="244" t="s">
        <v>1</v>
      </c>
      <c r="F278" s="245" t="s">
        <v>314</v>
      </c>
      <c r="G278" s="243"/>
      <c r="H278" s="246">
        <v>47.805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145</v>
      </c>
      <c r="AU278" s="252" t="s">
        <v>82</v>
      </c>
      <c r="AV278" s="14" t="s">
        <v>82</v>
      </c>
      <c r="AW278" s="14" t="s">
        <v>30</v>
      </c>
      <c r="AX278" s="14" t="s">
        <v>73</v>
      </c>
      <c r="AY278" s="252" t="s">
        <v>136</v>
      </c>
    </row>
    <row r="279" s="15" customFormat="1">
      <c r="A279" s="15"/>
      <c r="B279" s="253"/>
      <c r="C279" s="254"/>
      <c r="D279" s="227" t="s">
        <v>145</v>
      </c>
      <c r="E279" s="255" t="s">
        <v>1</v>
      </c>
      <c r="F279" s="256" t="s">
        <v>148</v>
      </c>
      <c r="G279" s="254"/>
      <c r="H279" s="257">
        <v>89.808999999999998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3" t="s">
        <v>145</v>
      </c>
      <c r="AU279" s="263" t="s">
        <v>82</v>
      </c>
      <c r="AV279" s="15" t="s">
        <v>143</v>
      </c>
      <c r="AW279" s="15" t="s">
        <v>30</v>
      </c>
      <c r="AX279" s="15" t="s">
        <v>80</v>
      </c>
      <c r="AY279" s="263" t="s">
        <v>136</v>
      </c>
    </row>
    <row r="280" s="2" customFormat="1" ht="24.15" customHeight="1">
      <c r="A280" s="38"/>
      <c r="B280" s="39"/>
      <c r="C280" s="214" t="s">
        <v>235</v>
      </c>
      <c r="D280" s="214" t="s">
        <v>138</v>
      </c>
      <c r="E280" s="215" t="s">
        <v>315</v>
      </c>
      <c r="F280" s="216" t="s">
        <v>316</v>
      </c>
      <c r="G280" s="217" t="s">
        <v>159</v>
      </c>
      <c r="H280" s="218">
        <v>2589.172</v>
      </c>
      <c r="I280" s="219"/>
      <c r="J280" s="220">
        <f>ROUND(I280*H280,2)</f>
        <v>0</v>
      </c>
      <c r="K280" s="216" t="s">
        <v>142</v>
      </c>
      <c r="L280" s="44"/>
      <c r="M280" s="221" t="s">
        <v>1</v>
      </c>
      <c r="N280" s="222" t="s">
        <v>38</v>
      </c>
      <c r="O280" s="91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5" t="s">
        <v>143</v>
      </c>
      <c r="AT280" s="225" t="s">
        <v>138</v>
      </c>
      <c r="AU280" s="225" t="s">
        <v>82</v>
      </c>
      <c r="AY280" s="17" t="s">
        <v>136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7" t="s">
        <v>80</v>
      </c>
      <c r="BK280" s="226">
        <f>ROUND(I280*H280,2)</f>
        <v>0</v>
      </c>
      <c r="BL280" s="17" t="s">
        <v>143</v>
      </c>
      <c r="BM280" s="225" t="s">
        <v>317</v>
      </c>
    </row>
    <row r="281" s="2" customFormat="1">
      <c r="A281" s="38"/>
      <c r="B281" s="39"/>
      <c r="C281" s="40"/>
      <c r="D281" s="227" t="s">
        <v>144</v>
      </c>
      <c r="E281" s="40"/>
      <c r="F281" s="228" t="s">
        <v>316</v>
      </c>
      <c r="G281" s="40"/>
      <c r="H281" s="40"/>
      <c r="I281" s="229"/>
      <c r="J281" s="40"/>
      <c r="K281" s="40"/>
      <c r="L281" s="44"/>
      <c r="M281" s="230"/>
      <c r="N281" s="231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144</v>
      </c>
      <c r="AU281" s="17" t="s">
        <v>82</v>
      </c>
    </row>
    <row r="282" s="2" customFormat="1" ht="24.15" customHeight="1">
      <c r="A282" s="38"/>
      <c r="B282" s="39"/>
      <c r="C282" s="214" t="s">
        <v>318</v>
      </c>
      <c r="D282" s="214" t="s">
        <v>138</v>
      </c>
      <c r="E282" s="215" t="s">
        <v>319</v>
      </c>
      <c r="F282" s="216" t="s">
        <v>320</v>
      </c>
      <c r="G282" s="217" t="s">
        <v>159</v>
      </c>
      <c r="H282" s="218">
        <v>2.1000000000000001</v>
      </c>
      <c r="I282" s="219"/>
      <c r="J282" s="220">
        <f>ROUND(I282*H282,2)</f>
        <v>0</v>
      </c>
      <c r="K282" s="216" t="s">
        <v>142</v>
      </c>
      <c r="L282" s="44"/>
      <c r="M282" s="221" t="s">
        <v>1</v>
      </c>
      <c r="N282" s="222" t="s">
        <v>38</v>
      </c>
      <c r="O282" s="91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5" t="s">
        <v>143</v>
      </c>
      <c r="AT282" s="225" t="s">
        <v>138</v>
      </c>
      <c r="AU282" s="225" t="s">
        <v>82</v>
      </c>
      <c r="AY282" s="17" t="s">
        <v>136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7" t="s">
        <v>80</v>
      </c>
      <c r="BK282" s="226">
        <f>ROUND(I282*H282,2)</f>
        <v>0</v>
      </c>
      <c r="BL282" s="17" t="s">
        <v>143</v>
      </c>
      <c r="BM282" s="225" t="s">
        <v>321</v>
      </c>
    </row>
    <row r="283" s="2" customFormat="1">
      <c r="A283" s="38"/>
      <c r="B283" s="39"/>
      <c r="C283" s="40"/>
      <c r="D283" s="227" t="s">
        <v>144</v>
      </c>
      <c r="E283" s="40"/>
      <c r="F283" s="228" t="s">
        <v>320</v>
      </c>
      <c r="G283" s="40"/>
      <c r="H283" s="40"/>
      <c r="I283" s="229"/>
      <c r="J283" s="40"/>
      <c r="K283" s="40"/>
      <c r="L283" s="44"/>
      <c r="M283" s="230"/>
      <c r="N283" s="231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144</v>
      </c>
      <c r="AU283" s="17" t="s">
        <v>82</v>
      </c>
    </row>
    <row r="284" s="13" customFormat="1">
      <c r="A284" s="13"/>
      <c r="B284" s="232"/>
      <c r="C284" s="233"/>
      <c r="D284" s="227" t="s">
        <v>145</v>
      </c>
      <c r="E284" s="234" t="s">
        <v>1</v>
      </c>
      <c r="F284" s="235" t="s">
        <v>322</v>
      </c>
      <c r="G284" s="233"/>
      <c r="H284" s="234" t="s">
        <v>1</v>
      </c>
      <c r="I284" s="236"/>
      <c r="J284" s="233"/>
      <c r="K284" s="233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145</v>
      </c>
      <c r="AU284" s="241" t="s">
        <v>82</v>
      </c>
      <c r="AV284" s="13" t="s">
        <v>80</v>
      </c>
      <c r="AW284" s="13" t="s">
        <v>30</v>
      </c>
      <c r="AX284" s="13" t="s">
        <v>73</v>
      </c>
      <c r="AY284" s="241" t="s">
        <v>136</v>
      </c>
    </row>
    <row r="285" s="14" customFormat="1">
      <c r="A285" s="14"/>
      <c r="B285" s="242"/>
      <c r="C285" s="243"/>
      <c r="D285" s="227" t="s">
        <v>145</v>
      </c>
      <c r="E285" s="244" t="s">
        <v>1</v>
      </c>
      <c r="F285" s="245" t="s">
        <v>323</v>
      </c>
      <c r="G285" s="243"/>
      <c r="H285" s="246">
        <v>2.1000000000000001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145</v>
      </c>
      <c r="AU285" s="252" t="s">
        <v>82</v>
      </c>
      <c r="AV285" s="14" t="s">
        <v>82</v>
      </c>
      <c r="AW285" s="14" t="s">
        <v>30</v>
      </c>
      <c r="AX285" s="14" t="s">
        <v>73</v>
      </c>
      <c r="AY285" s="252" t="s">
        <v>136</v>
      </c>
    </row>
    <row r="286" s="15" customFormat="1">
      <c r="A286" s="15"/>
      <c r="B286" s="253"/>
      <c r="C286" s="254"/>
      <c r="D286" s="227" t="s">
        <v>145</v>
      </c>
      <c r="E286" s="255" t="s">
        <v>1</v>
      </c>
      <c r="F286" s="256" t="s">
        <v>148</v>
      </c>
      <c r="G286" s="254"/>
      <c r="H286" s="257">
        <v>2.1000000000000001</v>
      </c>
      <c r="I286" s="258"/>
      <c r="J286" s="254"/>
      <c r="K286" s="254"/>
      <c r="L286" s="259"/>
      <c r="M286" s="260"/>
      <c r="N286" s="261"/>
      <c r="O286" s="261"/>
      <c r="P286" s="261"/>
      <c r="Q286" s="261"/>
      <c r="R286" s="261"/>
      <c r="S286" s="261"/>
      <c r="T286" s="262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3" t="s">
        <v>145</v>
      </c>
      <c r="AU286" s="263" t="s">
        <v>82</v>
      </c>
      <c r="AV286" s="15" t="s">
        <v>143</v>
      </c>
      <c r="AW286" s="15" t="s">
        <v>30</v>
      </c>
      <c r="AX286" s="15" t="s">
        <v>80</v>
      </c>
      <c r="AY286" s="263" t="s">
        <v>136</v>
      </c>
    </row>
    <row r="287" s="2" customFormat="1" ht="14.4" customHeight="1">
      <c r="A287" s="38"/>
      <c r="B287" s="39"/>
      <c r="C287" s="214" t="s">
        <v>240</v>
      </c>
      <c r="D287" s="214" t="s">
        <v>138</v>
      </c>
      <c r="E287" s="215" t="s">
        <v>324</v>
      </c>
      <c r="F287" s="216" t="s">
        <v>325</v>
      </c>
      <c r="G287" s="217" t="s">
        <v>141</v>
      </c>
      <c r="H287" s="218">
        <v>12.996</v>
      </c>
      <c r="I287" s="219"/>
      <c r="J287" s="220">
        <f>ROUND(I287*H287,2)</f>
        <v>0</v>
      </c>
      <c r="K287" s="216" t="s">
        <v>142</v>
      </c>
      <c r="L287" s="44"/>
      <c r="M287" s="221" t="s">
        <v>1</v>
      </c>
      <c r="N287" s="222" t="s">
        <v>38</v>
      </c>
      <c r="O287" s="91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5" t="s">
        <v>143</v>
      </c>
      <c r="AT287" s="225" t="s">
        <v>138</v>
      </c>
      <c r="AU287" s="225" t="s">
        <v>82</v>
      </c>
      <c r="AY287" s="17" t="s">
        <v>136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7" t="s">
        <v>80</v>
      </c>
      <c r="BK287" s="226">
        <f>ROUND(I287*H287,2)</f>
        <v>0</v>
      </c>
      <c r="BL287" s="17" t="s">
        <v>143</v>
      </c>
      <c r="BM287" s="225" t="s">
        <v>326</v>
      </c>
    </row>
    <row r="288" s="2" customFormat="1">
      <c r="A288" s="38"/>
      <c r="B288" s="39"/>
      <c r="C288" s="40"/>
      <c r="D288" s="227" t="s">
        <v>144</v>
      </c>
      <c r="E288" s="40"/>
      <c r="F288" s="228" t="s">
        <v>325</v>
      </c>
      <c r="G288" s="40"/>
      <c r="H288" s="40"/>
      <c r="I288" s="229"/>
      <c r="J288" s="40"/>
      <c r="K288" s="40"/>
      <c r="L288" s="44"/>
      <c r="M288" s="230"/>
      <c r="N288" s="231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144</v>
      </c>
      <c r="AU288" s="17" t="s">
        <v>82</v>
      </c>
    </row>
    <row r="289" s="13" customFormat="1">
      <c r="A289" s="13"/>
      <c r="B289" s="232"/>
      <c r="C289" s="233"/>
      <c r="D289" s="227" t="s">
        <v>145</v>
      </c>
      <c r="E289" s="234" t="s">
        <v>1</v>
      </c>
      <c r="F289" s="235" t="s">
        <v>310</v>
      </c>
      <c r="G289" s="233"/>
      <c r="H289" s="234" t="s">
        <v>1</v>
      </c>
      <c r="I289" s="236"/>
      <c r="J289" s="233"/>
      <c r="K289" s="233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145</v>
      </c>
      <c r="AU289" s="241" t="s">
        <v>82</v>
      </c>
      <c r="AV289" s="13" t="s">
        <v>80</v>
      </c>
      <c r="AW289" s="13" t="s">
        <v>30</v>
      </c>
      <c r="AX289" s="13" t="s">
        <v>73</v>
      </c>
      <c r="AY289" s="241" t="s">
        <v>136</v>
      </c>
    </row>
    <row r="290" s="14" customFormat="1">
      <c r="A290" s="14"/>
      <c r="B290" s="242"/>
      <c r="C290" s="243"/>
      <c r="D290" s="227" t="s">
        <v>145</v>
      </c>
      <c r="E290" s="244" t="s">
        <v>1</v>
      </c>
      <c r="F290" s="245" t="s">
        <v>327</v>
      </c>
      <c r="G290" s="243"/>
      <c r="H290" s="246">
        <v>12.996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145</v>
      </c>
      <c r="AU290" s="252" t="s">
        <v>82</v>
      </c>
      <c r="AV290" s="14" t="s">
        <v>82</v>
      </c>
      <c r="AW290" s="14" t="s">
        <v>30</v>
      </c>
      <c r="AX290" s="14" t="s">
        <v>73</v>
      </c>
      <c r="AY290" s="252" t="s">
        <v>136</v>
      </c>
    </row>
    <row r="291" s="15" customFormat="1">
      <c r="A291" s="15"/>
      <c r="B291" s="253"/>
      <c r="C291" s="254"/>
      <c r="D291" s="227" t="s">
        <v>145</v>
      </c>
      <c r="E291" s="255" t="s">
        <v>1</v>
      </c>
      <c r="F291" s="256" t="s">
        <v>148</v>
      </c>
      <c r="G291" s="254"/>
      <c r="H291" s="257">
        <v>12.996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3" t="s">
        <v>145</v>
      </c>
      <c r="AU291" s="263" t="s">
        <v>82</v>
      </c>
      <c r="AV291" s="15" t="s">
        <v>143</v>
      </c>
      <c r="AW291" s="15" t="s">
        <v>30</v>
      </c>
      <c r="AX291" s="15" t="s">
        <v>80</v>
      </c>
      <c r="AY291" s="263" t="s">
        <v>136</v>
      </c>
    </row>
    <row r="292" s="2" customFormat="1" ht="14.4" customHeight="1">
      <c r="A292" s="38"/>
      <c r="B292" s="39"/>
      <c r="C292" s="214" t="s">
        <v>328</v>
      </c>
      <c r="D292" s="214" t="s">
        <v>138</v>
      </c>
      <c r="E292" s="215" t="s">
        <v>329</v>
      </c>
      <c r="F292" s="216" t="s">
        <v>330</v>
      </c>
      <c r="G292" s="217" t="s">
        <v>260</v>
      </c>
      <c r="H292" s="218">
        <v>1</v>
      </c>
      <c r="I292" s="219"/>
      <c r="J292" s="220">
        <f>ROUND(I292*H292,2)</f>
        <v>0</v>
      </c>
      <c r="K292" s="216" t="s">
        <v>1</v>
      </c>
      <c r="L292" s="44"/>
      <c r="M292" s="221" t="s">
        <v>1</v>
      </c>
      <c r="N292" s="222" t="s">
        <v>38</v>
      </c>
      <c r="O292" s="91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5" t="s">
        <v>143</v>
      </c>
      <c r="AT292" s="225" t="s">
        <v>138</v>
      </c>
      <c r="AU292" s="225" t="s">
        <v>82</v>
      </c>
      <c r="AY292" s="17" t="s">
        <v>136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7" t="s">
        <v>80</v>
      </c>
      <c r="BK292" s="226">
        <f>ROUND(I292*H292,2)</f>
        <v>0</v>
      </c>
      <c r="BL292" s="17" t="s">
        <v>143</v>
      </c>
      <c r="BM292" s="225" t="s">
        <v>331</v>
      </c>
    </row>
    <row r="293" s="2" customFormat="1">
      <c r="A293" s="38"/>
      <c r="B293" s="39"/>
      <c r="C293" s="40"/>
      <c r="D293" s="227" t="s">
        <v>144</v>
      </c>
      <c r="E293" s="40"/>
      <c r="F293" s="228" t="s">
        <v>330</v>
      </c>
      <c r="G293" s="40"/>
      <c r="H293" s="40"/>
      <c r="I293" s="229"/>
      <c r="J293" s="40"/>
      <c r="K293" s="40"/>
      <c r="L293" s="44"/>
      <c r="M293" s="230"/>
      <c r="N293" s="231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144</v>
      </c>
      <c r="AU293" s="17" t="s">
        <v>82</v>
      </c>
    </row>
    <row r="294" s="13" customFormat="1">
      <c r="A294" s="13"/>
      <c r="B294" s="232"/>
      <c r="C294" s="233"/>
      <c r="D294" s="227" t="s">
        <v>145</v>
      </c>
      <c r="E294" s="234" t="s">
        <v>1</v>
      </c>
      <c r="F294" s="235" t="s">
        <v>332</v>
      </c>
      <c r="G294" s="233"/>
      <c r="H294" s="234" t="s">
        <v>1</v>
      </c>
      <c r="I294" s="236"/>
      <c r="J294" s="233"/>
      <c r="K294" s="233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145</v>
      </c>
      <c r="AU294" s="241" t="s">
        <v>82</v>
      </c>
      <c r="AV294" s="13" t="s">
        <v>80</v>
      </c>
      <c r="AW294" s="13" t="s">
        <v>30</v>
      </c>
      <c r="AX294" s="13" t="s">
        <v>73</v>
      </c>
      <c r="AY294" s="241" t="s">
        <v>136</v>
      </c>
    </row>
    <row r="295" s="14" customFormat="1">
      <c r="A295" s="14"/>
      <c r="B295" s="242"/>
      <c r="C295" s="243"/>
      <c r="D295" s="227" t="s">
        <v>145</v>
      </c>
      <c r="E295" s="244" t="s">
        <v>1</v>
      </c>
      <c r="F295" s="245" t="s">
        <v>80</v>
      </c>
      <c r="G295" s="243"/>
      <c r="H295" s="246">
        <v>1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145</v>
      </c>
      <c r="AU295" s="252" t="s">
        <v>82</v>
      </c>
      <c r="AV295" s="14" t="s">
        <v>82</v>
      </c>
      <c r="AW295" s="14" t="s">
        <v>30</v>
      </c>
      <c r="AX295" s="14" t="s">
        <v>73</v>
      </c>
      <c r="AY295" s="252" t="s">
        <v>136</v>
      </c>
    </row>
    <row r="296" s="15" customFormat="1">
      <c r="A296" s="15"/>
      <c r="B296" s="253"/>
      <c r="C296" s="254"/>
      <c r="D296" s="227" t="s">
        <v>145</v>
      </c>
      <c r="E296" s="255" t="s">
        <v>1</v>
      </c>
      <c r="F296" s="256" t="s">
        <v>148</v>
      </c>
      <c r="G296" s="254"/>
      <c r="H296" s="257">
        <v>1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3" t="s">
        <v>145</v>
      </c>
      <c r="AU296" s="263" t="s">
        <v>82</v>
      </c>
      <c r="AV296" s="15" t="s">
        <v>143</v>
      </c>
      <c r="AW296" s="15" t="s">
        <v>30</v>
      </c>
      <c r="AX296" s="15" t="s">
        <v>80</v>
      </c>
      <c r="AY296" s="263" t="s">
        <v>136</v>
      </c>
    </row>
    <row r="297" s="2" customFormat="1" ht="24.15" customHeight="1">
      <c r="A297" s="38"/>
      <c r="B297" s="39"/>
      <c r="C297" s="214" t="s">
        <v>243</v>
      </c>
      <c r="D297" s="214" t="s">
        <v>138</v>
      </c>
      <c r="E297" s="215" t="s">
        <v>333</v>
      </c>
      <c r="F297" s="216" t="s">
        <v>334</v>
      </c>
      <c r="G297" s="217" t="s">
        <v>141</v>
      </c>
      <c r="H297" s="218">
        <v>516.20000000000005</v>
      </c>
      <c r="I297" s="219"/>
      <c r="J297" s="220">
        <f>ROUND(I297*H297,2)</f>
        <v>0</v>
      </c>
      <c r="K297" s="216" t="s">
        <v>142</v>
      </c>
      <c r="L297" s="44"/>
      <c r="M297" s="221" t="s">
        <v>1</v>
      </c>
      <c r="N297" s="222" t="s">
        <v>38</v>
      </c>
      <c r="O297" s="91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5" t="s">
        <v>143</v>
      </c>
      <c r="AT297" s="225" t="s">
        <v>138</v>
      </c>
      <c r="AU297" s="225" t="s">
        <v>82</v>
      </c>
      <c r="AY297" s="17" t="s">
        <v>136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7" t="s">
        <v>80</v>
      </c>
      <c r="BK297" s="226">
        <f>ROUND(I297*H297,2)</f>
        <v>0</v>
      </c>
      <c r="BL297" s="17" t="s">
        <v>143</v>
      </c>
      <c r="BM297" s="225" t="s">
        <v>335</v>
      </c>
    </row>
    <row r="298" s="2" customFormat="1">
      <c r="A298" s="38"/>
      <c r="B298" s="39"/>
      <c r="C298" s="40"/>
      <c r="D298" s="227" t="s">
        <v>144</v>
      </c>
      <c r="E298" s="40"/>
      <c r="F298" s="228" t="s">
        <v>334</v>
      </c>
      <c r="G298" s="40"/>
      <c r="H298" s="40"/>
      <c r="I298" s="229"/>
      <c r="J298" s="40"/>
      <c r="K298" s="40"/>
      <c r="L298" s="44"/>
      <c r="M298" s="230"/>
      <c r="N298" s="231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144</v>
      </c>
      <c r="AU298" s="17" t="s">
        <v>82</v>
      </c>
    </row>
    <row r="299" s="14" customFormat="1">
      <c r="A299" s="14"/>
      <c r="B299" s="242"/>
      <c r="C299" s="243"/>
      <c r="D299" s="227" t="s">
        <v>145</v>
      </c>
      <c r="E299" s="244" t="s">
        <v>1</v>
      </c>
      <c r="F299" s="245" t="s">
        <v>336</v>
      </c>
      <c r="G299" s="243"/>
      <c r="H299" s="246">
        <v>516.20000000000005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2" t="s">
        <v>145</v>
      </c>
      <c r="AU299" s="252" t="s">
        <v>82</v>
      </c>
      <c r="AV299" s="14" t="s">
        <v>82</v>
      </c>
      <c r="AW299" s="14" t="s">
        <v>30</v>
      </c>
      <c r="AX299" s="14" t="s">
        <v>73</v>
      </c>
      <c r="AY299" s="252" t="s">
        <v>136</v>
      </c>
    </row>
    <row r="300" s="15" customFormat="1">
      <c r="A300" s="15"/>
      <c r="B300" s="253"/>
      <c r="C300" s="254"/>
      <c r="D300" s="227" t="s">
        <v>145</v>
      </c>
      <c r="E300" s="255" t="s">
        <v>1</v>
      </c>
      <c r="F300" s="256" t="s">
        <v>148</v>
      </c>
      <c r="G300" s="254"/>
      <c r="H300" s="257">
        <v>516.20000000000005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3" t="s">
        <v>145</v>
      </c>
      <c r="AU300" s="263" t="s">
        <v>82</v>
      </c>
      <c r="AV300" s="15" t="s">
        <v>143</v>
      </c>
      <c r="AW300" s="15" t="s">
        <v>30</v>
      </c>
      <c r="AX300" s="15" t="s">
        <v>80</v>
      </c>
      <c r="AY300" s="263" t="s">
        <v>136</v>
      </c>
    </row>
    <row r="301" s="2" customFormat="1" ht="37.8" customHeight="1">
      <c r="A301" s="38"/>
      <c r="B301" s="39"/>
      <c r="C301" s="214" t="s">
        <v>337</v>
      </c>
      <c r="D301" s="214" t="s">
        <v>138</v>
      </c>
      <c r="E301" s="215" t="s">
        <v>338</v>
      </c>
      <c r="F301" s="216" t="s">
        <v>339</v>
      </c>
      <c r="G301" s="217" t="s">
        <v>159</v>
      </c>
      <c r="H301" s="218">
        <v>163.571</v>
      </c>
      <c r="I301" s="219"/>
      <c r="J301" s="220">
        <f>ROUND(I301*H301,2)</f>
        <v>0</v>
      </c>
      <c r="K301" s="216" t="s">
        <v>142</v>
      </c>
      <c r="L301" s="44"/>
      <c r="M301" s="221" t="s">
        <v>1</v>
      </c>
      <c r="N301" s="222" t="s">
        <v>38</v>
      </c>
      <c r="O301" s="91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5" t="s">
        <v>143</v>
      </c>
      <c r="AT301" s="225" t="s">
        <v>138</v>
      </c>
      <c r="AU301" s="225" t="s">
        <v>82</v>
      </c>
      <c r="AY301" s="17" t="s">
        <v>136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7" t="s">
        <v>80</v>
      </c>
      <c r="BK301" s="226">
        <f>ROUND(I301*H301,2)</f>
        <v>0</v>
      </c>
      <c r="BL301" s="17" t="s">
        <v>143</v>
      </c>
      <c r="BM301" s="225" t="s">
        <v>340</v>
      </c>
    </row>
    <row r="302" s="2" customFormat="1">
      <c r="A302" s="38"/>
      <c r="B302" s="39"/>
      <c r="C302" s="40"/>
      <c r="D302" s="227" t="s">
        <v>144</v>
      </c>
      <c r="E302" s="40"/>
      <c r="F302" s="228" t="s">
        <v>339</v>
      </c>
      <c r="G302" s="40"/>
      <c r="H302" s="40"/>
      <c r="I302" s="229"/>
      <c r="J302" s="40"/>
      <c r="K302" s="40"/>
      <c r="L302" s="44"/>
      <c r="M302" s="230"/>
      <c r="N302" s="231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144</v>
      </c>
      <c r="AU302" s="17" t="s">
        <v>82</v>
      </c>
    </row>
    <row r="303" s="13" customFormat="1">
      <c r="A303" s="13"/>
      <c r="B303" s="232"/>
      <c r="C303" s="233"/>
      <c r="D303" s="227" t="s">
        <v>145</v>
      </c>
      <c r="E303" s="234" t="s">
        <v>1</v>
      </c>
      <c r="F303" s="235" t="s">
        <v>341</v>
      </c>
      <c r="G303" s="233"/>
      <c r="H303" s="234" t="s">
        <v>1</v>
      </c>
      <c r="I303" s="236"/>
      <c r="J303" s="233"/>
      <c r="K303" s="233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145</v>
      </c>
      <c r="AU303" s="241" t="s">
        <v>82</v>
      </c>
      <c r="AV303" s="13" t="s">
        <v>80</v>
      </c>
      <c r="AW303" s="13" t="s">
        <v>30</v>
      </c>
      <c r="AX303" s="13" t="s">
        <v>73</v>
      </c>
      <c r="AY303" s="241" t="s">
        <v>136</v>
      </c>
    </row>
    <row r="304" s="14" customFormat="1">
      <c r="A304" s="14"/>
      <c r="B304" s="242"/>
      <c r="C304" s="243"/>
      <c r="D304" s="227" t="s">
        <v>145</v>
      </c>
      <c r="E304" s="244" t="s">
        <v>1</v>
      </c>
      <c r="F304" s="245" t="s">
        <v>342</v>
      </c>
      <c r="G304" s="243"/>
      <c r="H304" s="246">
        <v>120.554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145</v>
      </c>
      <c r="AU304" s="252" t="s">
        <v>82</v>
      </c>
      <c r="AV304" s="14" t="s">
        <v>82</v>
      </c>
      <c r="AW304" s="14" t="s">
        <v>30</v>
      </c>
      <c r="AX304" s="14" t="s">
        <v>73</v>
      </c>
      <c r="AY304" s="252" t="s">
        <v>136</v>
      </c>
    </row>
    <row r="305" s="14" customFormat="1">
      <c r="A305" s="14"/>
      <c r="B305" s="242"/>
      <c r="C305" s="243"/>
      <c r="D305" s="227" t="s">
        <v>145</v>
      </c>
      <c r="E305" s="244" t="s">
        <v>1</v>
      </c>
      <c r="F305" s="245" t="s">
        <v>343</v>
      </c>
      <c r="G305" s="243"/>
      <c r="H305" s="246">
        <v>43.017000000000003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145</v>
      </c>
      <c r="AU305" s="252" t="s">
        <v>82</v>
      </c>
      <c r="AV305" s="14" t="s">
        <v>82</v>
      </c>
      <c r="AW305" s="14" t="s">
        <v>30</v>
      </c>
      <c r="AX305" s="14" t="s">
        <v>73</v>
      </c>
      <c r="AY305" s="252" t="s">
        <v>136</v>
      </c>
    </row>
    <row r="306" s="15" customFormat="1">
      <c r="A306" s="15"/>
      <c r="B306" s="253"/>
      <c r="C306" s="254"/>
      <c r="D306" s="227" t="s">
        <v>145</v>
      </c>
      <c r="E306" s="255" t="s">
        <v>1</v>
      </c>
      <c r="F306" s="256" t="s">
        <v>148</v>
      </c>
      <c r="G306" s="254"/>
      <c r="H306" s="257">
        <v>163.571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3" t="s">
        <v>145</v>
      </c>
      <c r="AU306" s="263" t="s">
        <v>82</v>
      </c>
      <c r="AV306" s="15" t="s">
        <v>143</v>
      </c>
      <c r="AW306" s="15" t="s">
        <v>30</v>
      </c>
      <c r="AX306" s="15" t="s">
        <v>80</v>
      </c>
      <c r="AY306" s="263" t="s">
        <v>136</v>
      </c>
    </row>
    <row r="307" s="2" customFormat="1" ht="37.8" customHeight="1">
      <c r="A307" s="38"/>
      <c r="B307" s="39"/>
      <c r="C307" s="214" t="s">
        <v>247</v>
      </c>
      <c r="D307" s="214" t="s">
        <v>138</v>
      </c>
      <c r="E307" s="215" t="s">
        <v>344</v>
      </c>
      <c r="F307" s="216" t="s">
        <v>345</v>
      </c>
      <c r="G307" s="217" t="s">
        <v>159</v>
      </c>
      <c r="H307" s="218">
        <v>12.675000000000001</v>
      </c>
      <c r="I307" s="219"/>
      <c r="J307" s="220">
        <f>ROUND(I307*H307,2)</f>
        <v>0</v>
      </c>
      <c r="K307" s="216" t="s">
        <v>142</v>
      </c>
      <c r="L307" s="44"/>
      <c r="M307" s="221" t="s">
        <v>1</v>
      </c>
      <c r="N307" s="222" t="s">
        <v>38</v>
      </c>
      <c r="O307" s="91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5" t="s">
        <v>143</v>
      </c>
      <c r="AT307" s="225" t="s">
        <v>138</v>
      </c>
      <c r="AU307" s="225" t="s">
        <v>82</v>
      </c>
      <c r="AY307" s="17" t="s">
        <v>136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7" t="s">
        <v>80</v>
      </c>
      <c r="BK307" s="226">
        <f>ROUND(I307*H307,2)</f>
        <v>0</v>
      </c>
      <c r="BL307" s="17" t="s">
        <v>143</v>
      </c>
      <c r="BM307" s="225" t="s">
        <v>346</v>
      </c>
    </row>
    <row r="308" s="2" customFormat="1">
      <c r="A308" s="38"/>
      <c r="B308" s="39"/>
      <c r="C308" s="40"/>
      <c r="D308" s="227" t="s">
        <v>144</v>
      </c>
      <c r="E308" s="40"/>
      <c r="F308" s="228" t="s">
        <v>345</v>
      </c>
      <c r="G308" s="40"/>
      <c r="H308" s="40"/>
      <c r="I308" s="229"/>
      <c r="J308" s="40"/>
      <c r="K308" s="40"/>
      <c r="L308" s="44"/>
      <c r="M308" s="230"/>
      <c r="N308" s="231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144</v>
      </c>
      <c r="AU308" s="17" t="s">
        <v>82</v>
      </c>
    </row>
    <row r="309" s="13" customFormat="1">
      <c r="A309" s="13"/>
      <c r="B309" s="232"/>
      <c r="C309" s="233"/>
      <c r="D309" s="227" t="s">
        <v>145</v>
      </c>
      <c r="E309" s="234" t="s">
        <v>1</v>
      </c>
      <c r="F309" s="235" t="s">
        <v>310</v>
      </c>
      <c r="G309" s="233"/>
      <c r="H309" s="234" t="s">
        <v>1</v>
      </c>
      <c r="I309" s="236"/>
      <c r="J309" s="233"/>
      <c r="K309" s="233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145</v>
      </c>
      <c r="AU309" s="241" t="s">
        <v>82</v>
      </c>
      <c r="AV309" s="13" t="s">
        <v>80</v>
      </c>
      <c r="AW309" s="13" t="s">
        <v>30</v>
      </c>
      <c r="AX309" s="13" t="s">
        <v>73</v>
      </c>
      <c r="AY309" s="241" t="s">
        <v>136</v>
      </c>
    </row>
    <row r="310" s="14" customFormat="1">
      <c r="A310" s="14"/>
      <c r="B310" s="242"/>
      <c r="C310" s="243"/>
      <c r="D310" s="227" t="s">
        <v>145</v>
      </c>
      <c r="E310" s="244" t="s">
        <v>1</v>
      </c>
      <c r="F310" s="245" t="s">
        <v>347</v>
      </c>
      <c r="G310" s="243"/>
      <c r="H310" s="246">
        <v>9.8100000000000005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145</v>
      </c>
      <c r="AU310" s="252" t="s">
        <v>82</v>
      </c>
      <c r="AV310" s="14" t="s">
        <v>82</v>
      </c>
      <c r="AW310" s="14" t="s">
        <v>30</v>
      </c>
      <c r="AX310" s="14" t="s">
        <v>73</v>
      </c>
      <c r="AY310" s="252" t="s">
        <v>136</v>
      </c>
    </row>
    <row r="311" s="13" customFormat="1">
      <c r="A311" s="13"/>
      <c r="B311" s="232"/>
      <c r="C311" s="233"/>
      <c r="D311" s="227" t="s">
        <v>145</v>
      </c>
      <c r="E311" s="234" t="s">
        <v>1</v>
      </c>
      <c r="F311" s="235" t="s">
        <v>313</v>
      </c>
      <c r="G311" s="233"/>
      <c r="H311" s="234" t="s">
        <v>1</v>
      </c>
      <c r="I311" s="236"/>
      <c r="J311" s="233"/>
      <c r="K311" s="233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145</v>
      </c>
      <c r="AU311" s="241" t="s">
        <v>82</v>
      </c>
      <c r="AV311" s="13" t="s">
        <v>80</v>
      </c>
      <c r="AW311" s="13" t="s">
        <v>30</v>
      </c>
      <c r="AX311" s="13" t="s">
        <v>73</v>
      </c>
      <c r="AY311" s="241" t="s">
        <v>136</v>
      </c>
    </row>
    <row r="312" s="14" customFormat="1">
      <c r="A312" s="14"/>
      <c r="B312" s="242"/>
      <c r="C312" s="243"/>
      <c r="D312" s="227" t="s">
        <v>145</v>
      </c>
      <c r="E312" s="244" t="s">
        <v>1</v>
      </c>
      <c r="F312" s="245" t="s">
        <v>348</v>
      </c>
      <c r="G312" s="243"/>
      <c r="H312" s="246">
        <v>2.8650000000000002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145</v>
      </c>
      <c r="AU312" s="252" t="s">
        <v>82</v>
      </c>
      <c r="AV312" s="14" t="s">
        <v>82</v>
      </c>
      <c r="AW312" s="14" t="s">
        <v>30</v>
      </c>
      <c r="AX312" s="14" t="s">
        <v>73</v>
      </c>
      <c r="AY312" s="252" t="s">
        <v>136</v>
      </c>
    </row>
    <row r="313" s="15" customFormat="1">
      <c r="A313" s="15"/>
      <c r="B313" s="253"/>
      <c r="C313" s="254"/>
      <c r="D313" s="227" t="s">
        <v>145</v>
      </c>
      <c r="E313" s="255" t="s">
        <v>1</v>
      </c>
      <c r="F313" s="256" t="s">
        <v>148</v>
      </c>
      <c r="G313" s="254"/>
      <c r="H313" s="257">
        <v>12.675000000000001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3" t="s">
        <v>145</v>
      </c>
      <c r="AU313" s="263" t="s">
        <v>82</v>
      </c>
      <c r="AV313" s="15" t="s">
        <v>143</v>
      </c>
      <c r="AW313" s="15" t="s">
        <v>30</v>
      </c>
      <c r="AX313" s="15" t="s">
        <v>80</v>
      </c>
      <c r="AY313" s="263" t="s">
        <v>136</v>
      </c>
    </row>
    <row r="314" s="2" customFormat="1" ht="24.15" customHeight="1">
      <c r="A314" s="38"/>
      <c r="B314" s="39"/>
      <c r="C314" s="214" t="s">
        <v>349</v>
      </c>
      <c r="D314" s="214" t="s">
        <v>138</v>
      </c>
      <c r="E314" s="215" t="s">
        <v>350</v>
      </c>
      <c r="F314" s="216" t="s">
        <v>351</v>
      </c>
      <c r="G314" s="217" t="s">
        <v>159</v>
      </c>
      <c r="H314" s="218">
        <v>998.27200000000005</v>
      </c>
      <c r="I314" s="219"/>
      <c r="J314" s="220">
        <f>ROUND(I314*H314,2)</f>
        <v>0</v>
      </c>
      <c r="K314" s="216" t="s">
        <v>142</v>
      </c>
      <c r="L314" s="44"/>
      <c r="M314" s="221" t="s">
        <v>1</v>
      </c>
      <c r="N314" s="222" t="s">
        <v>38</v>
      </c>
      <c r="O314" s="91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5" t="s">
        <v>143</v>
      </c>
      <c r="AT314" s="225" t="s">
        <v>138</v>
      </c>
      <c r="AU314" s="225" t="s">
        <v>82</v>
      </c>
      <c r="AY314" s="17" t="s">
        <v>136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7" t="s">
        <v>80</v>
      </c>
      <c r="BK314" s="226">
        <f>ROUND(I314*H314,2)</f>
        <v>0</v>
      </c>
      <c r="BL314" s="17" t="s">
        <v>143</v>
      </c>
      <c r="BM314" s="225" t="s">
        <v>352</v>
      </c>
    </row>
    <row r="315" s="2" customFormat="1">
      <c r="A315" s="38"/>
      <c r="B315" s="39"/>
      <c r="C315" s="40"/>
      <c r="D315" s="227" t="s">
        <v>144</v>
      </c>
      <c r="E315" s="40"/>
      <c r="F315" s="228" t="s">
        <v>351</v>
      </c>
      <c r="G315" s="40"/>
      <c r="H315" s="40"/>
      <c r="I315" s="229"/>
      <c r="J315" s="40"/>
      <c r="K315" s="40"/>
      <c r="L315" s="44"/>
      <c r="M315" s="230"/>
      <c r="N315" s="231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144</v>
      </c>
      <c r="AU315" s="17" t="s">
        <v>82</v>
      </c>
    </row>
    <row r="316" s="2" customFormat="1" ht="24.15" customHeight="1">
      <c r="A316" s="38"/>
      <c r="B316" s="39"/>
      <c r="C316" s="214" t="s">
        <v>252</v>
      </c>
      <c r="D316" s="214" t="s">
        <v>138</v>
      </c>
      <c r="E316" s="215" t="s">
        <v>353</v>
      </c>
      <c r="F316" s="216" t="s">
        <v>354</v>
      </c>
      <c r="G316" s="217" t="s">
        <v>141</v>
      </c>
      <c r="H316" s="218">
        <v>19.285</v>
      </c>
      <c r="I316" s="219"/>
      <c r="J316" s="220">
        <f>ROUND(I316*H316,2)</f>
        <v>0</v>
      </c>
      <c r="K316" s="216" t="s">
        <v>142</v>
      </c>
      <c r="L316" s="44"/>
      <c r="M316" s="221" t="s">
        <v>1</v>
      </c>
      <c r="N316" s="222" t="s">
        <v>38</v>
      </c>
      <c r="O316" s="91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5" t="s">
        <v>143</v>
      </c>
      <c r="AT316" s="225" t="s">
        <v>138</v>
      </c>
      <c r="AU316" s="225" t="s">
        <v>82</v>
      </c>
      <c r="AY316" s="17" t="s">
        <v>136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7" t="s">
        <v>80</v>
      </c>
      <c r="BK316" s="226">
        <f>ROUND(I316*H316,2)</f>
        <v>0</v>
      </c>
      <c r="BL316" s="17" t="s">
        <v>143</v>
      </c>
      <c r="BM316" s="225" t="s">
        <v>355</v>
      </c>
    </row>
    <row r="317" s="2" customFormat="1">
      <c r="A317" s="38"/>
      <c r="B317" s="39"/>
      <c r="C317" s="40"/>
      <c r="D317" s="227" t="s">
        <v>144</v>
      </c>
      <c r="E317" s="40"/>
      <c r="F317" s="228" t="s">
        <v>354</v>
      </c>
      <c r="G317" s="40"/>
      <c r="H317" s="40"/>
      <c r="I317" s="229"/>
      <c r="J317" s="40"/>
      <c r="K317" s="40"/>
      <c r="L317" s="44"/>
      <c r="M317" s="230"/>
      <c r="N317" s="231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144</v>
      </c>
      <c r="AU317" s="17" t="s">
        <v>82</v>
      </c>
    </row>
    <row r="318" s="13" customFormat="1">
      <c r="A318" s="13"/>
      <c r="B318" s="232"/>
      <c r="C318" s="233"/>
      <c r="D318" s="227" t="s">
        <v>145</v>
      </c>
      <c r="E318" s="234" t="s">
        <v>1</v>
      </c>
      <c r="F318" s="235" t="s">
        <v>356</v>
      </c>
      <c r="G318" s="233"/>
      <c r="H318" s="234" t="s">
        <v>1</v>
      </c>
      <c r="I318" s="236"/>
      <c r="J318" s="233"/>
      <c r="K318" s="233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145</v>
      </c>
      <c r="AU318" s="241" t="s">
        <v>82</v>
      </c>
      <c r="AV318" s="13" t="s">
        <v>80</v>
      </c>
      <c r="AW318" s="13" t="s">
        <v>30</v>
      </c>
      <c r="AX318" s="13" t="s">
        <v>73</v>
      </c>
      <c r="AY318" s="241" t="s">
        <v>136</v>
      </c>
    </row>
    <row r="319" s="14" customFormat="1">
      <c r="A319" s="14"/>
      <c r="B319" s="242"/>
      <c r="C319" s="243"/>
      <c r="D319" s="227" t="s">
        <v>145</v>
      </c>
      <c r="E319" s="244" t="s">
        <v>1</v>
      </c>
      <c r="F319" s="245" t="s">
        <v>357</v>
      </c>
      <c r="G319" s="243"/>
      <c r="H319" s="246">
        <v>5.5430000000000001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145</v>
      </c>
      <c r="AU319" s="252" t="s">
        <v>82</v>
      </c>
      <c r="AV319" s="14" t="s">
        <v>82</v>
      </c>
      <c r="AW319" s="14" t="s">
        <v>30</v>
      </c>
      <c r="AX319" s="14" t="s">
        <v>73</v>
      </c>
      <c r="AY319" s="252" t="s">
        <v>136</v>
      </c>
    </row>
    <row r="320" s="13" customFormat="1">
      <c r="A320" s="13"/>
      <c r="B320" s="232"/>
      <c r="C320" s="233"/>
      <c r="D320" s="227" t="s">
        <v>145</v>
      </c>
      <c r="E320" s="234" t="s">
        <v>1</v>
      </c>
      <c r="F320" s="235" t="s">
        <v>307</v>
      </c>
      <c r="G320" s="233"/>
      <c r="H320" s="234" t="s">
        <v>1</v>
      </c>
      <c r="I320" s="236"/>
      <c r="J320" s="233"/>
      <c r="K320" s="233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145</v>
      </c>
      <c r="AU320" s="241" t="s">
        <v>82</v>
      </c>
      <c r="AV320" s="13" t="s">
        <v>80</v>
      </c>
      <c r="AW320" s="13" t="s">
        <v>30</v>
      </c>
      <c r="AX320" s="13" t="s">
        <v>73</v>
      </c>
      <c r="AY320" s="241" t="s">
        <v>136</v>
      </c>
    </row>
    <row r="321" s="14" customFormat="1">
      <c r="A321" s="14"/>
      <c r="B321" s="242"/>
      <c r="C321" s="243"/>
      <c r="D321" s="227" t="s">
        <v>145</v>
      </c>
      <c r="E321" s="244" t="s">
        <v>1</v>
      </c>
      <c r="F321" s="245" t="s">
        <v>358</v>
      </c>
      <c r="G321" s="243"/>
      <c r="H321" s="246">
        <v>1.625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145</v>
      </c>
      <c r="AU321" s="252" t="s">
        <v>82</v>
      </c>
      <c r="AV321" s="14" t="s">
        <v>82</v>
      </c>
      <c r="AW321" s="14" t="s">
        <v>30</v>
      </c>
      <c r="AX321" s="14" t="s">
        <v>73</v>
      </c>
      <c r="AY321" s="252" t="s">
        <v>136</v>
      </c>
    </row>
    <row r="322" s="13" customFormat="1">
      <c r="A322" s="13"/>
      <c r="B322" s="232"/>
      <c r="C322" s="233"/>
      <c r="D322" s="227" t="s">
        <v>145</v>
      </c>
      <c r="E322" s="234" t="s">
        <v>1</v>
      </c>
      <c r="F322" s="235" t="s">
        <v>313</v>
      </c>
      <c r="G322" s="233"/>
      <c r="H322" s="234" t="s">
        <v>1</v>
      </c>
      <c r="I322" s="236"/>
      <c r="J322" s="233"/>
      <c r="K322" s="233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145</v>
      </c>
      <c r="AU322" s="241" t="s">
        <v>82</v>
      </c>
      <c r="AV322" s="13" t="s">
        <v>80</v>
      </c>
      <c r="AW322" s="13" t="s">
        <v>30</v>
      </c>
      <c r="AX322" s="13" t="s">
        <v>73</v>
      </c>
      <c r="AY322" s="241" t="s">
        <v>136</v>
      </c>
    </row>
    <row r="323" s="14" customFormat="1">
      <c r="A323" s="14"/>
      <c r="B323" s="242"/>
      <c r="C323" s="243"/>
      <c r="D323" s="227" t="s">
        <v>145</v>
      </c>
      <c r="E323" s="244" t="s">
        <v>1</v>
      </c>
      <c r="F323" s="245" t="s">
        <v>359</v>
      </c>
      <c r="G323" s="243"/>
      <c r="H323" s="246">
        <v>12.117000000000001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145</v>
      </c>
      <c r="AU323" s="252" t="s">
        <v>82</v>
      </c>
      <c r="AV323" s="14" t="s">
        <v>82</v>
      </c>
      <c r="AW323" s="14" t="s">
        <v>30</v>
      </c>
      <c r="AX323" s="14" t="s">
        <v>73</v>
      </c>
      <c r="AY323" s="252" t="s">
        <v>136</v>
      </c>
    </row>
    <row r="324" s="15" customFormat="1">
      <c r="A324" s="15"/>
      <c r="B324" s="253"/>
      <c r="C324" s="254"/>
      <c r="D324" s="227" t="s">
        <v>145</v>
      </c>
      <c r="E324" s="255" t="s">
        <v>1</v>
      </c>
      <c r="F324" s="256" t="s">
        <v>148</v>
      </c>
      <c r="G324" s="254"/>
      <c r="H324" s="257">
        <v>19.285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3" t="s">
        <v>145</v>
      </c>
      <c r="AU324" s="263" t="s">
        <v>82</v>
      </c>
      <c r="AV324" s="15" t="s">
        <v>143</v>
      </c>
      <c r="AW324" s="15" t="s">
        <v>30</v>
      </c>
      <c r="AX324" s="15" t="s">
        <v>80</v>
      </c>
      <c r="AY324" s="263" t="s">
        <v>136</v>
      </c>
    </row>
    <row r="325" s="2" customFormat="1" ht="24.15" customHeight="1">
      <c r="A325" s="38"/>
      <c r="B325" s="39"/>
      <c r="C325" s="214" t="s">
        <v>360</v>
      </c>
      <c r="D325" s="214" t="s">
        <v>138</v>
      </c>
      <c r="E325" s="215" t="s">
        <v>361</v>
      </c>
      <c r="F325" s="216" t="s">
        <v>362</v>
      </c>
      <c r="G325" s="217" t="s">
        <v>141</v>
      </c>
      <c r="H325" s="218">
        <v>385.41500000000002</v>
      </c>
      <c r="I325" s="219"/>
      <c r="J325" s="220">
        <f>ROUND(I325*H325,2)</f>
        <v>0</v>
      </c>
      <c r="K325" s="216" t="s">
        <v>142</v>
      </c>
      <c r="L325" s="44"/>
      <c r="M325" s="221" t="s">
        <v>1</v>
      </c>
      <c r="N325" s="222" t="s">
        <v>38</v>
      </c>
      <c r="O325" s="91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5" t="s">
        <v>143</v>
      </c>
      <c r="AT325" s="225" t="s">
        <v>138</v>
      </c>
      <c r="AU325" s="225" t="s">
        <v>82</v>
      </c>
      <c r="AY325" s="17" t="s">
        <v>136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7" t="s">
        <v>80</v>
      </c>
      <c r="BK325" s="226">
        <f>ROUND(I325*H325,2)</f>
        <v>0</v>
      </c>
      <c r="BL325" s="17" t="s">
        <v>143</v>
      </c>
      <c r="BM325" s="225" t="s">
        <v>363</v>
      </c>
    </row>
    <row r="326" s="2" customFormat="1">
      <c r="A326" s="38"/>
      <c r="B326" s="39"/>
      <c r="C326" s="40"/>
      <c r="D326" s="227" t="s">
        <v>144</v>
      </c>
      <c r="E326" s="40"/>
      <c r="F326" s="228" t="s">
        <v>362</v>
      </c>
      <c r="G326" s="40"/>
      <c r="H326" s="40"/>
      <c r="I326" s="229"/>
      <c r="J326" s="40"/>
      <c r="K326" s="40"/>
      <c r="L326" s="44"/>
      <c r="M326" s="230"/>
      <c r="N326" s="231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144</v>
      </c>
      <c r="AU326" s="17" t="s">
        <v>82</v>
      </c>
    </row>
    <row r="327" s="13" customFormat="1">
      <c r="A327" s="13"/>
      <c r="B327" s="232"/>
      <c r="C327" s="233"/>
      <c r="D327" s="227" t="s">
        <v>145</v>
      </c>
      <c r="E327" s="234" t="s">
        <v>1</v>
      </c>
      <c r="F327" s="235" t="s">
        <v>307</v>
      </c>
      <c r="G327" s="233"/>
      <c r="H327" s="234" t="s">
        <v>1</v>
      </c>
      <c r="I327" s="236"/>
      <c r="J327" s="233"/>
      <c r="K327" s="233"/>
      <c r="L327" s="237"/>
      <c r="M327" s="238"/>
      <c r="N327" s="239"/>
      <c r="O327" s="239"/>
      <c r="P327" s="239"/>
      <c r="Q327" s="239"/>
      <c r="R327" s="239"/>
      <c r="S327" s="239"/>
      <c r="T327" s="24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1" t="s">
        <v>145</v>
      </c>
      <c r="AU327" s="241" t="s">
        <v>82</v>
      </c>
      <c r="AV327" s="13" t="s">
        <v>80</v>
      </c>
      <c r="AW327" s="13" t="s">
        <v>30</v>
      </c>
      <c r="AX327" s="13" t="s">
        <v>73</v>
      </c>
      <c r="AY327" s="241" t="s">
        <v>136</v>
      </c>
    </row>
    <row r="328" s="14" customFormat="1">
      <c r="A328" s="14"/>
      <c r="B328" s="242"/>
      <c r="C328" s="243"/>
      <c r="D328" s="227" t="s">
        <v>145</v>
      </c>
      <c r="E328" s="244" t="s">
        <v>1</v>
      </c>
      <c r="F328" s="245" t="s">
        <v>364</v>
      </c>
      <c r="G328" s="243"/>
      <c r="H328" s="246">
        <v>70.900000000000006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2" t="s">
        <v>145</v>
      </c>
      <c r="AU328" s="252" t="s">
        <v>82</v>
      </c>
      <c r="AV328" s="14" t="s">
        <v>82</v>
      </c>
      <c r="AW328" s="14" t="s">
        <v>30</v>
      </c>
      <c r="AX328" s="14" t="s">
        <v>73</v>
      </c>
      <c r="AY328" s="252" t="s">
        <v>136</v>
      </c>
    </row>
    <row r="329" s="13" customFormat="1">
      <c r="A329" s="13"/>
      <c r="B329" s="232"/>
      <c r="C329" s="233"/>
      <c r="D329" s="227" t="s">
        <v>145</v>
      </c>
      <c r="E329" s="234" t="s">
        <v>1</v>
      </c>
      <c r="F329" s="235" t="s">
        <v>310</v>
      </c>
      <c r="G329" s="233"/>
      <c r="H329" s="234" t="s">
        <v>1</v>
      </c>
      <c r="I329" s="236"/>
      <c r="J329" s="233"/>
      <c r="K329" s="233"/>
      <c r="L329" s="237"/>
      <c r="M329" s="238"/>
      <c r="N329" s="239"/>
      <c r="O329" s="239"/>
      <c r="P329" s="239"/>
      <c r="Q329" s="239"/>
      <c r="R329" s="239"/>
      <c r="S329" s="239"/>
      <c r="T329" s="24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1" t="s">
        <v>145</v>
      </c>
      <c r="AU329" s="241" t="s">
        <v>82</v>
      </c>
      <c r="AV329" s="13" t="s">
        <v>80</v>
      </c>
      <c r="AW329" s="13" t="s">
        <v>30</v>
      </c>
      <c r="AX329" s="13" t="s">
        <v>73</v>
      </c>
      <c r="AY329" s="241" t="s">
        <v>136</v>
      </c>
    </row>
    <row r="330" s="14" customFormat="1">
      <c r="A330" s="14"/>
      <c r="B330" s="242"/>
      <c r="C330" s="243"/>
      <c r="D330" s="227" t="s">
        <v>145</v>
      </c>
      <c r="E330" s="244" t="s">
        <v>1</v>
      </c>
      <c r="F330" s="245" t="s">
        <v>365</v>
      </c>
      <c r="G330" s="243"/>
      <c r="H330" s="246">
        <v>147.483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2" t="s">
        <v>145</v>
      </c>
      <c r="AU330" s="252" t="s">
        <v>82</v>
      </c>
      <c r="AV330" s="14" t="s">
        <v>82</v>
      </c>
      <c r="AW330" s="14" t="s">
        <v>30</v>
      </c>
      <c r="AX330" s="14" t="s">
        <v>73</v>
      </c>
      <c r="AY330" s="252" t="s">
        <v>136</v>
      </c>
    </row>
    <row r="331" s="13" customFormat="1">
      <c r="A331" s="13"/>
      <c r="B331" s="232"/>
      <c r="C331" s="233"/>
      <c r="D331" s="227" t="s">
        <v>145</v>
      </c>
      <c r="E331" s="234" t="s">
        <v>1</v>
      </c>
      <c r="F331" s="235" t="s">
        <v>313</v>
      </c>
      <c r="G331" s="233"/>
      <c r="H331" s="234" t="s">
        <v>1</v>
      </c>
      <c r="I331" s="236"/>
      <c r="J331" s="233"/>
      <c r="K331" s="233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145</v>
      </c>
      <c r="AU331" s="241" t="s">
        <v>82</v>
      </c>
      <c r="AV331" s="13" t="s">
        <v>80</v>
      </c>
      <c r="AW331" s="13" t="s">
        <v>30</v>
      </c>
      <c r="AX331" s="13" t="s">
        <v>73</v>
      </c>
      <c r="AY331" s="241" t="s">
        <v>136</v>
      </c>
    </row>
    <row r="332" s="14" customFormat="1">
      <c r="A332" s="14"/>
      <c r="B332" s="242"/>
      <c r="C332" s="243"/>
      <c r="D332" s="227" t="s">
        <v>145</v>
      </c>
      <c r="E332" s="244" t="s">
        <v>1</v>
      </c>
      <c r="F332" s="245" t="s">
        <v>366</v>
      </c>
      <c r="G332" s="243"/>
      <c r="H332" s="246">
        <v>167.03200000000001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145</v>
      </c>
      <c r="AU332" s="252" t="s">
        <v>82</v>
      </c>
      <c r="AV332" s="14" t="s">
        <v>82</v>
      </c>
      <c r="AW332" s="14" t="s">
        <v>30</v>
      </c>
      <c r="AX332" s="14" t="s">
        <v>73</v>
      </c>
      <c r="AY332" s="252" t="s">
        <v>136</v>
      </c>
    </row>
    <row r="333" s="15" customFormat="1">
      <c r="A333" s="15"/>
      <c r="B333" s="253"/>
      <c r="C333" s="254"/>
      <c r="D333" s="227" t="s">
        <v>145</v>
      </c>
      <c r="E333" s="255" t="s">
        <v>1</v>
      </c>
      <c r="F333" s="256" t="s">
        <v>148</v>
      </c>
      <c r="G333" s="254"/>
      <c r="H333" s="257">
        <v>385.41500000000002</v>
      </c>
      <c r="I333" s="258"/>
      <c r="J333" s="254"/>
      <c r="K333" s="254"/>
      <c r="L333" s="259"/>
      <c r="M333" s="260"/>
      <c r="N333" s="261"/>
      <c r="O333" s="261"/>
      <c r="P333" s="261"/>
      <c r="Q333" s="261"/>
      <c r="R333" s="261"/>
      <c r="S333" s="261"/>
      <c r="T333" s="26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3" t="s">
        <v>145</v>
      </c>
      <c r="AU333" s="263" t="s">
        <v>82</v>
      </c>
      <c r="AV333" s="15" t="s">
        <v>143</v>
      </c>
      <c r="AW333" s="15" t="s">
        <v>30</v>
      </c>
      <c r="AX333" s="15" t="s">
        <v>80</v>
      </c>
      <c r="AY333" s="263" t="s">
        <v>136</v>
      </c>
    </row>
    <row r="334" s="2" customFormat="1" ht="14.4" customHeight="1">
      <c r="A334" s="38"/>
      <c r="B334" s="39"/>
      <c r="C334" s="214" t="s">
        <v>256</v>
      </c>
      <c r="D334" s="214" t="s">
        <v>138</v>
      </c>
      <c r="E334" s="215" t="s">
        <v>367</v>
      </c>
      <c r="F334" s="216" t="s">
        <v>368</v>
      </c>
      <c r="G334" s="217" t="s">
        <v>141</v>
      </c>
      <c r="H334" s="218">
        <v>111.444</v>
      </c>
      <c r="I334" s="219"/>
      <c r="J334" s="220">
        <f>ROUND(I334*H334,2)</f>
        <v>0</v>
      </c>
      <c r="K334" s="216" t="s">
        <v>142</v>
      </c>
      <c r="L334" s="44"/>
      <c r="M334" s="221" t="s">
        <v>1</v>
      </c>
      <c r="N334" s="222" t="s">
        <v>38</v>
      </c>
      <c r="O334" s="91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5" t="s">
        <v>143</v>
      </c>
      <c r="AT334" s="225" t="s">
        <v>138</v>
      </c>
      <c r="AU334" s="225" t="s">
        <v>82</v>
      </c>
      <c r="AY334" s="17" t="s">
        <v>136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7" t="s">
        <v>80</v>
      </c>
      <c r="BK334" s="226">
        <f>ROUND(I334*H334,2)</f>
        <v>0</v>
      </c>
      <c r="BL334" s="17" t="s">
        <v>143</v>
      </c>
      <c r="BM334" s="225" t="s">
        <v>369</v>
      </c>
    </row>
    <row r="335" s="2" customFormat="1">
      <c r="A335" s="38"/>
      <c r="B335" s="39"/>
      <c r="C335" s="40"/>
      <c r="D335" s="227" t="s">
        <v>144</v>
      </c>
      <c r="E335" s="40"/>
      <c r="F335" s="228" t="s">
        <v>368</v>
      </c>
      <c r="G335" s="40"/>
      <c r="H335" s="40"/>
      <c r="I335" s="229"/>
      <c r="J335" s="40"/>
      <c r="K335" s="40"/>
      <c r="L335" s="44"/>
      <c r="M335" s="230"/>
      <c r="N335" s="231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144</v>
      </c>
      <c r="AU335" s="17" t="s">
        <v>82</v>
      </c>
    </row>
    <row r="336" s="13" customFormat="1">
      <c r="A336" s="13"/>
      <c r="B336" s="232"/>
      <c r="C336" s="233"/>
      <c r="D336" s="227" t="s">
        <v>145</v>
      </c>
      <c r="E336" s="234" t="s">
        <v>1</v>
      </c>
      <c r="F336" s="235" t="s">
        <v>307</v>
      </c>
      <c r="G336" s="233"/>
      <c r="H336" s="234" t="s">
        <v>1</v>
      </c>
      <c r="I336" s="236"/>
      <c r="J336" s="233"/>
      <c r="K336" s="233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145</v>
      </c>
      <c r="AU336" s="241" t="s">
        <v>82</v>
      </c>
      <c r="AV336" s="13" t="s">
        <v>80</v>
      </c>
      <c r="AW336" s="13" t="s">
        <v>30</v>
      </c>
      <c r="AX336" s="13" t="s">
        <v>73</v>
      </c>
      <c r="AY336" s="241" t="s">
        <v>136</v>
      </c>
    </row>
    <row r="337" s="14" customFormat="1">
      <c r="A337" s="14"/>
      <c r="B337" s="242"/>
      <c r="C337" s="243"/>
      <c r="D337" s="227" t="s">
        <v>145</v>
      </c>
      <c r="E337" s="244" t="s">
        <v>1</v>
      </c>
      <c r="F337" s="245" t="s">
        <v>370</v>
      </c>
      <c r="G337" s="243"/>
      <c r="H337" s="246">
        <v>23.120999999999999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145</v>
      </c>
      <c r="AU337" s="252" t="s">
        <v>82</v>
      </c>
      <c r="AV337" s="14" t="s">
        <v>82</v>
      </c>
      <c r="AW337" s="14" t="s">
        <v>30</v>
      </c>
      <c r="AX337" s="14" t="s">
        <v>73</v>
      </c>
      <c r="AY337" s="252" t="s">
        <v>136</v>
      </c>
    </row>
    <row r="338" s="13" customFormat="1">
      <c r="A338" s="13"/>
      <c r="B338" s="232"/>
      <c r="C338" s="233"/>
      <c r="D338" s="227" t="s">
        <v>145</v>
      </c>
      <c r="E338" s="234" t="s">
        <v>1</v>
      </c>
      <c r="F338" s="235" t="s">
        <v>310</v>
      </c>
      <c r="G338" s="233"/>
      <c r="H338" s="234" t="s">
        <v>1</v>
      </c>
      <c r="I338" s="236"/>
      <c r="J338" s="233"/>
      <c r="K338" s="233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145</v>
      </c>
      <c r="AU338" s="241" t="s">
        <v>82</v>
      </c>
      <c r="AV338" s="13" t="s">
        <v>80</v>
      </c>
      <c r="AW338" s="13" t="s">
        <v>30</v>
      </c>
      <c r="AX338" s="13" t="s">
        <v>73</v>
      </c>
      <c r="AY338" s="241" t="s">
        <v>136</v>
      </c>
    </row>
    <row r="339" s="14" customFormat="1">
      <c r="A339" s="14"/>
      <c r="B339" s="242"/>
      <c r="C339" s="243"/>
      <c r="D339" s="227" t="s">
        <v>145</v>
      </c>
      <c r="E339" s="244" t="s">
        <v>1</v>
      </c>
      <c r="F339" s="245" t="s">
        <v>371</v>
      </c>
      <c r="G339" s="243"/>
      <c r="H339" s="246">
        <v>30.952999999999999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145</v>
      </c>
      <c r="AU339" s="252" t="s">
        <v>82</v>
      </c>
      <c r="AV339" s="14" t="s">
        <v>82</v>
      </c>
      <c r="AW339" s="14" t="s">
        <v>30</v>
      </c>
      <c r="AX339" s="14" t="s">
        <v>73</v>
      </c>
      <c r="AY339" s="252" t="s">
        <v>136</v>
      </c>
    </row>
    <row r="340" s="13" customFormat="1">
      <c r="A340" s="13"/>
      <c r="B340" s="232"/>
      <c r="C340" s="233"/>
      <c r="D340" s="227" t="s">
        <v>145</v>
      </c>
      <c r="E340" s="234" t="s">
        <v>1</v>
      </c>
      <c r="F340" s="235" t="s">
        <v>313</v>
      </c>
      <c r="G340" s="233"/>
      <c r="H340" s="234" t="s">
        <v>1</v>
      </c>
      <c r="I340" s="236"/>
      <c r="J340" s="233"/>
      <c r="K340" s="233"/>
      <c r="L340" s="237"/>
      <c r="M340" s="238"/>
      <c r="N340" s="239"/>
      <c r="O340" s="239"/>
      <c r="P340" s="239"/>
      <c r="Q340" s="239"/>
      <c r="R340" s="239"/>
      <c r="S340" s="239"/>
      <c r="T340" s="24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145</v>
      </c>
      <c r="AU340" s="241" t="s">
        <v>82</v>
      </c>
      <c r="AV340" s="13" t="s">
        <v>80</v>
      </c>
      <c r="AW340" s="13" t="s">
        <v>30</v>
      </c>
      <c r="AX340" s="13" t="s">
        <v>73</v>
      </c>
      <c r="AY340" s="241" t="s">
        <v>136</v>
      </c>
    </row>
    <row r="341" s="14" customFormat="1">
      <c r="A341" s="14"/>
      <c r="B341" s="242"/>
      <c r="C341" s="243"/>
      <c r="D341" s="227" t="s">
        <v>145</v>
      </c>
      <c r="E341" s="244" t="s">
        <v>1</v>
      </c>
      <c r="F341" s="245" t="s">
        <v>372</v>
      </c>
      <c r="G341" s="243"/>
      <c r="H341" s="246">
        <v>55.850000000000001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2" t="s">
        <v>145</v>
      </c>
      <c r="AU341" s="252" t="s">
        <v>82</v>
      </c>
      <c r="AV341" s="14" t="s">
        <v>82</v>
      </c>
      <c r="AW341" s="14" t="s">
        <v>30</v>
      </c>
      <c r="AX341" s="14" t="s">
        <v>73</v>
      </c>
      <c r="AY341" s="252" t="s">
        <v>136</v>
      </c>
    </row>
    <row r="342" s="13" customFormat="1">
      <c r="A342" s="13"/>
      <c r="B342" s="232"/>
      <c r="C342" s="233"/>
      <c r="D342" s="227" t="s">
        <v>145</v>
      </c>
      <c r="E342" s="234" t="s">
        <v>1</v>
      </c>
      <c r="F342" s="235" t="s">
        <v>373</v>
      </c>
      <c r="G342" s="233"/>
      <c r="H342" s="234" t="s">
        <v>1</v>
      </c>
      <c r="I342" s="236"/>
      <c r="J342" s="233"/>
      <c r="K342" s="233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145</v>
      </c>
      <c r="AU342" s="241" t="s">
        <v>82</v>
      </c>
      <c r="AV342" s="13" t="s">
        <v>80</v>
      </c>
      <c r="AW342" s="13" t="s">
        <v>30</v>
      </c>
      <c r="AX342" s="13" t="s">
        <v>73</v>
      </c>
      <c r="AY342" s="241" t="s">
        <v>136</v>
      </c>
    </row>
    <row r="343" s="14" customFormat="1">
      <c r="A343" s="14"/>
      <c r="B343" s="242"/>
      <c r="C343" s="243"/>
      <c r="D343" s="227" t="s">
        <v>145</v>
      </c>
      <c r="E343" s="244" t="s">
        <v>1</v>
      </c>
      <c r="F343" s="245" t="s">
        <v>374</v>
      </c>
      <c r="G343" s="243"/>
      <c r="H343" s="246">
        <v>1.52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145</v>
      </c>
      <c r="AU343" s="252" t="s">
        <v>82</v>
      </c>
      <c r="AV343" s="14" t="s">
        <v>82</v>
      </c>
      <c r="AW343" s="14" t="s">
        <v>30</v>
      </c>
      <c r="AX343" s="14" t="s">
        <v>73</v>
      </c>
      <c r="AY343" s="252" t="s">
        <v>136</v>
      </c>
    </row>
    <row r="344" s="15" customFormat="1">
      <c r="A344" s="15"/>
      <c r="B344" s="253"/>
      <c r="C344" s="254"/>
      <c r="D344" s="227" t="s">
        <v>145</v>
      </c>
      <c r="E344" s="255" t="s">
        <v>1</v>
      </c>
      <c r="F344" s="256" t="s">
        <v>148</v>
      </c>
      <c r="G344" s="254"/>
      <c r="H344" s="257">
        <v>111.444</v>
      </c>
      <c r="I344" s="258"/>
      <c r="J344" s="254"/>
      <c r="K344" s="254"/>
      <c r="L344" s="259"/>
      <c r="M344" s="260"/>
      <c r="N344" s="261"/>
      <c r="O344" s="261"/>
      <c r="P344" s="261"/>
      <c r="Q344" s="261"/>
      <c r="R344" s="261"/>
      <c r="S344" s="261"/>
      <c r="T344" s="262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3" t="s">
        <v>145</v>
      </c>
      <c r="AU344" s="263" t="s">
        <v>82</v>
      </c>
      <c r="AV344" s="15" t="s">
        <v>143</v>
      </c>
      <c r="AW344" s="15" t="s">
        <v>30</v>
      </c>
      <c r="AX344" s="15" t="s">
        <v>80</v>
      </c>
      <c r="AY344" s="263" t="s">
        <v>136</v>
      </c>
    </row>
    <row r="345" s="2" customFormat="1" ht="14.4" customHeight="1">
      <c r="A345" s="38"/>
      <c r="B345" s="39"/>
      <c r="C345" s="214" t="s">
        <v>375</v>
      </c>
      <c r="D345" s="214" t="s">
        <v>138</v>
      </c>
      <c r="E345" s="215" t="s">
        <v>376</v>
      </c>
      <c r="F345" s="216" t="s">
        <v>377</v>
      </c>
      <c r="G345" s="217" t="s">
        <v>141</v>
      </c>
      <c r="H345" s="218">
        <v>215.13499999999999</v>
      </c>
      <c r="I345" s="219"/>
      <c r="J345" s="220">
        <f>ROUND(I345*H345,2)</f>
        <v>0</v>
      </c>
      <c r="K345" s="216" t="s">
        <v>142</v>
      </c>
      <c r="L345" s="44"/>
      <c r="M345" s="221" t="s">
        <v>1</v>
      </c>
      <c r="N345" s="222" t="s">
        <v>38</v>
      </c>
      <c r="O345" s="91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5" t="s">
        <v>143</v>
      </c>
      <c r="AT345" s="225" t="s">
        <v>138</v>
      </c>
      <c r="AU345" s="225" t="s">
        <v>82</v>
      </c>
      <c r="AY345" s="17" t="s">
        <v>136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7" t="s">
        <v>80</v>
      </c>
      <c r="BK345" s="226">
        <f>ROUND(I345*H345,2)</f>
        <v>0</v>
      </c>
      <c r="BL345" s="17" t="s">
        <v>143</v>
      </c>
      <c r="BM345" s="225" t="s">
        <v>378</v>
      </c>
    </row>
    <row r="346" s="2" customFormat="1">
      <c r="A346" s="38"/>
      <c r="B346" s="39"/>
      <c r="C346" s="40"/>
      <c r="D346" s="227" t="s">
        <v>144</v>
      </c>
      <c r="E346" s="40"/>
      <c r="F346" s="228" t="s">
        <v>377</v>
      </c>
      <c r="G346" s="40"/>
      <c r="H346" s="40"/>
      <c r="I346" s="229"/>
      <c r="J346" s="40"/>
      <c r="K346" s="40"/>
      <c r="L346" s="44"/>
      <c r="M346" s="230"/>
      <c r="N346" s="231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144</v>
      </c>
      <c r="AU346" s="17" t="s">
        <v>82</v>
      </c>
    </row>
    <row r="347" s="13" customFormat="1">
      <c r="A347" s="13"/>
      <c r="B347" s="232"/>
      <c r="C347" s="233"/>
      <c r="D347" s="227" t="s">
        <v>145</v>
      </c>
      <c r="E347" s="234" t="s">
        <v>1</v>
      </c>
      <c r="F347" s="235" t="s">
        <v>307</v>
      </c>
      <c r="G347" s="233"/>
      <c r="H347" s="234" t="s">
        <v>1</v>
      </c>
      <c r="I347" s="236"/>
      <c r="J347" s="233"/>
      <c r="K347" s="233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145</v>
      </c>
      <c r="AU347" s="241" t="s">
        <v>82</v>
      </c>
      <c r="AV347" s="13" t="s">
        <v>80</v>
      </c>
      <c r="AW347" s="13" t="s">
        <v>30</v>
      </c>
      <c r="AX347" s="13" t="s">
        <v>73</v>
      </c>
      <c r="AY347" s="241" t="s">
        <v>136</v>
      </c>
    </row>
    <row r="348" s="14" customFormat="1">
      <c r="A348" s="14"/>
      <c r="B348" s="242"/>
      <c r="C348" s="243"/>
      <c r="D348" s="227" t="s">
        <v>145</v>
      </c>
      <c r="E348" s="244" t="s">
        <v>1</v>
      </c>
      <c r="F348" s="245" t="s">
        <v>379</v>
      </c>
      <c r="G348" s="243"/>
      <c r="H348" s="246">
        <v>25.140000000000001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2" t="s">
        <v>145</v>
      </c>
      <c r="AU348" s="252" t="s">
        <v>82</v>
      </c>
      <c r="AV348" s="14" t="s">
        <v>82</v>
      </c>
      <c r="AW348" s="14" t="s">
        <v>30</v>
      </c>
      <c r="AX348" s="14" t="s">
        <v>73</v>
      </c>
      <c r="AY348" s="252" t="s">
        <v>136</v>
      </c>
    </row>
    <row r="349" s="13" customFormat="1">
      <c r="A349" s="13"/>
      <c r="B349" s="232"/>
      <c r="C349" s="233"/>
      <c r="D349" s="227" t="s">
        <v>145</v>
      </c>
      <c r="E349" s="234" t="s">
        <v>1</v>
      </c>
      <c r="F349" s="235" t="s">
        <v>310</v>
      </c>
      <c r="G349" s="233"/>
      <c r="H349" s="234" t="s">
        <v>1</v>
      </c>
      <c r="I349" s="236"/>
      <c r="J349" s="233"/>
      <c r="K349" s="233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145</v>
      </c>
      <c r="AU349" s="241" t="s">
        <v>82</v>
      </c>
      <c r="AV349" s="13" t="s">
        <v>80</v>
      </c>
      <c r="AW349" s="13" t="s">
        <v>30</v>
      </c>
      <c r="AX349" s="13" t="s">
        <v>73</v>
      </c>
      <c r="AY349" s="241" t="s">
        <v>136</v>
      </c>
    </row>
    <row r="350" s="14" customFormat="1">
      <c r="A350" s="14"/>
      <c r="B350" s="242"/>
      <c r="C350" s="243"/>
      <c r="D350" s="227" t="s">
        <v>145</v>
      </c>
      <c r="E350" s="244" t="s">
        <v>1</v>
      </c>
      <c r="F350" s="245" t="s">
        <v>380</v>
      </c>
      <c r="G350" s="243"/>
      <c r="H350" s="246">
        <v>80.186000000000007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2" t="s">
        <v>145</v>
      </c>
      <c r="AU350" s="252" t="s">
        <v>82</v>
      </c>
      <c r="AV350" s="14" t="s">
        <v>82</v>
      </c>
      <c r="AW350" s="14" t="s">
        <v>30</v>
      </c>
      <c r="AX350" s="14" t="s">
        <v>73</v>
      </c>
      <c r="AY350" s="252" t="s">
        <v>136</v>
      </c>
    </row>
    <row r="351" s="13" customFormat="1">
      <c r="A351" s="13"/>
      <c r="B351" s="232"/>
      <c r="C351" s="233"/>
      <c r="D351" s="227" t="s">
        <v>145</v>
      </c>
      <c r="E351" s="234" t="s">
        <v>1</v>
      </c>
      <c r="F351" s="235" t="s">
        <v>313</v>
      </c>
      <c r="G351" s="233"/>
      <c r="H351" s="234" t="s">
        <v>1</v>
      </c>
      <c r="I351" s="236"/>
      <c r="J351" s="233"/>
      <c r="K351" s="233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145</v>
      </c>
      <c r="AU351" s="241" t="s">
        <v>82</v>
      </c>
      <c r="AV351" s="13" t="s">
        <v>80</v>
      </c>
      <c r="AW351" s="13" t="s">
        <v>30</v>
      </c>
      <c r="AX351" s="13" t="s">
        <v>73</v>
      </c>
      <c r="AY351" s="241" t="s">
        <v>136</v>
      </c>
    </row>
    <row r="352" s="14" customFormat="1">
      <c r="A352" s="14"/>
      <c r="B352" s="242"/>
      <c r="C352" s="243"/>
      <c r="D352" s="227" t="s">
        <v>145</v>
      </c>
      <c r="E352" s="244" t="s">
        <v>1</v>
      </c>
      <c r="F352" s="245" t="s">
        <v>381</v>
      </c>
      <c r="G352" s="243"/>
      <c r="H352" s="246">
        <v>99.706999999999994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145</v>
      </c>
      <c r="AU352" s="252" t="s">
        <v>82</v>
      </c>
      <c r="AV352" s="14" t="s">
        <v>82</v>
      </c>
      <c r="AW352" s="14" t="s">
        <v>30</v>
      </c>
      <c r="AX352" s="14" t="s">
        <v>73</v>
      </c>
      <c r="AY352" s="252" t="s">
        <v>136</v>
      </c>
    </row>
    <row r="353" s="14" customFormat="1">
      <c r="A353" s="14"/>
      <c r="B353" s="242"/>
      <c r="C353" s="243"/>
      <c r="D353" s="227" t="s">
        <v>145</v>
      </c>
      <c r="E353" s="244" t="s">
        <v>1</v>
      </c>
      <c r="F353" s="245" t="s">
        <v>382</v>
      </c>
      <c r="G353" s="243"/>
      <c r="H353" s="246">
        <v>7.9909999999999997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2" t="s">
        <v>145</v>
      </c>
      <c r="AU353" s="252" t="s">
        <v>82</v>
      </c>
      <c r="AV353" s="14" t="s">
        <v>82</v>
      </c>
      <c r="AW353" s="14" t="s">
        <v>30</v>
      </c>
      <c r="AX353" s="14" t="s">
        <v>73</v>
      </c>
      <c r="AY353" s="252" t="s">
        <v>136</v>
      </c>
    </row>
    <row r="354" s="13" customFormat="1">
      <c r="A354" s="13"/>
      <c r="B354" s="232"/>
      <c r="C354" s="233"/>
      <c r="D354" s="227" t="s">
        <v>145</v>
      </c>
      <c r="E354" s="234" t="s">
        <v>1</v>
      </c>
      <c r="F354" s="235" t="s">
        <v>373</v>
      </c>
      <c r="G354" s="233"/>
      <c r="H354" s="234" t="s">
        <v>1</v>
      </c>
      <c r="I354" s="236"/>
      <c r="J354" s="233"/>
      <c r="K354" s="233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145</v>
      </c>
      <c r="AU354" s="241" t="s">
        <v>82</v>
      </c>
      <c r="AV354" s="13" t="s">
        <v>80</v>
      </c>
      <c r="AW354" s="13" t="s">
        <v>30</v>
      </c>
      <c r="AX354" s="13" t="s">
        <v>73</v>
      </c>
      <c r="AY354" s="241" t="s">
        <v>136</v>
      </c>
    </row>
    <row r="355" s="14" customFormat="1">
      <c r="A355" s="14"/>
      <c r="B355" s="242"/>
      <c r="C355" s="243"/>
      <c r="D355" s="227" t="s">
        <v>145</v>
      </c>
      <c r="E355" s="244" t="s">
        <v>1</v>
      </c>
      <c r="F355" s="245" t="s">
        <v>383</v>
      </c>
      <c r="G355" s="243"/>
      <c r="H355" s="246">
        <v>2.1110000000000002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145</v>
      </c>
      <c r="AU355" s="252" t="s">
        <v>82</v>
      </c>
      <c r="AV355" s="14" t="s">
        <v>82</v>
      </c>
      <c r="AW355" s="14" t="s">
        <v>30</v>
      </c>
      <c r="AX355" s="14" t="s">
        <v>73</v>
      </c>
      <c r="AY355" s="252" t="s">
        <v>136</v>
      </c>
    </row>
    <row r="356" s="15" customFormat="1">
      <c r="A356" s="15"/>
      <c r="B356" s="253"/>
      <c r="C356" s="254"/>
      <c r="D356" s="227" t="s">
        <v>145</v>
      </c>
      <c r="E356" s="255" t="s">
        <v>1</v>
      </c>
      <c r="F356" s="256" t="s">
        <v>148</v>
      </c>
      <c r="G356" s="254"/>
      <c r="H356" s="257">
        <v>215.13499999999999</v>
      </c>
      <c r="I356" s="258"/>
      <c r="J356" s="254"/>
      <c r="K356" s="254"/>
      <c r="L356" s="259"/>
      <c r="M356" s="260"/>
      <c r="N356" s="261"/>
      <c r="O356" s="261"/>
      <c r="P356" s="261"/>
      <c r="Q356" s="261"/>
      <c r="R356" s="261"/>
      <c r="S356" s="261"/>
      <c r="T356" s="262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3" t="s">
        <v>145</v>
      </c>
      <c r="AU356" s="263" t="s">
        <v>82</v>
      </c>
      <c r="AV356" s="15" t="s">
        <v>143</v>
      </c>
      <c r="AW356" s="15" t="s">
        <v>30</v>
      </c>
      <c r="AX356" s="15" t="s">
        <v>80</v>
      </c>
      <c r="AY356" s="263" t="s">
        <v>136</v>
      </c>
    </row>
    <row r="357" s="2" customFormat="1" ht="37.8" customHeight="1">
      <c r="A357" s="38"/>
      <c r="B357" s="39"/>
      <c r="C357" s="214" t="s">
        <v>261</v>
      </c>
      <c r="D357" s="214" t="s">
        <v>138</v>
      </c>
      <c r="E357" s="215" t="s">
        <v>384</v>
      </c>
      <c r="F357" s="216" t="s">
        <v>385</v>
      </c>
      <c r="G357" s="217" t="s">
        <v>141</v>
      </c>
      <c r="H357" s="218">
        <v>2206.5999999999999</v>
      </c>
      <c r="I357" s="219"/>
      <c r="J357" s="220">
        <f>ROUND(I357*H357,2)</f>
        <v>0</v>
      </c>
      <c r="K357" s="216" t="s">
        <v>142</v>
      </c>
      <c r="L357" s="44"/>
      <c r="M357" s="221" t="s">
        <v>1</v>
      </c>
      <c r="N357" s="222" t="s">
        <v>38</v>
      </c>
      <c r="O357" s="91"/>
      <c r="P357" s="223">
        <f>O357*H357</f>
        <v>0</v>
      </c>
      <c r="Q357" s="223">
        <v>0</v>
      </c>
      <c r="R357" s="223">
        <f>Q357*H357</f>
        <v>0</v>
      </c>
      <c r="S357" s="223">
        <v>0</v>
      </c>
      <c r="T357" s="22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5" t="s">
        <v>143</v>
      </c>
      <c r="AT357" s="225" t="s">
        <v>138</v>
      </c>
      <c r="AU357" s="225" t="s">
        <v>82</v>
      </c>
      <c r="AY357" s="17" t="s">
        <v>136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7" t="s">
        <v>80</v>
      </c>
      <c r="BK357" s="226">
        <f>ROUND(I357*H357,2)</f>
        <v>0</v>
      </c>
      <c r="BL357" s="17" t="s">
        <v>143</v>
      </c>
      <c r="BM357" s="225" t="s">
        <v>386</v>
      </c>
    </row>
    <row r="358" s="2" customFormat="1">
      <c r="A358" s="38"/>
      <c r="B358" s="39"/>
      <c r="C358" s="40"/>
      <c r="D358" s="227" t="s">
        <v>144</v>
      </c>
      <c r="E358" s="40"/>
      <c r="F358" s="228" t="s">
        <v>385</v>
      </c>
      <c r="G358" s="40"/>
      <c r="H358" s="40"/>
      <c r="I358" s="229"/>
      <c r="J358" s="40"/>
      <c r="K358" s="40"/>
      <c r="L358" s="44"/>
      <c r="M358" s="230"/>
      <c r="N358" s="231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144</v>
      </c>
      <c r="AU358" s="17" t="s">
        <v>82</v>
      </c>
    </row>
    <row r="359" s="2" customFormat="1" ht="37.8" customHeight="1">
      <c r="A359" s="38"/>
      <c r="B359" s="39"/>
      <c r="C359" s="214" t="s">
        <v>387</v>
      </c>
      <c r="D359" s="214" t="s">
        <v>138</v>
      </c>
      <c r="E359" s="215" t="s">
        <v>388</v>
      </c>
      <c r="F359" s="216" t="s">
        <v>389</v>
      </c>
      <c r="G359" s="217" t="s">
        <v>141</v>
      </c>
      <c r="H359" s="218">
        <v>215.5</v>
      </c>
      <c r="I359" s="219"/>
      <c r="J359" s="220">
        <f>ROUND(I359*H359,2)</f>
        <v>0</v>
      </c>
      <c r="K359" s="216" t="s">
        <v>142</v>
      </c>
      <c r="L359" s="44"/>
      <c r="M359" s="221" t="s">
        <v>1</v>
      </c>
      <c r="N359" s="222" t="s">
        <v>38</v>
      </c>
      <c r="O359" s="91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5" t="s">
        <v>143</v>
      </c>
      <c r="AT359" s="225" t="s">
        <v>138</v>
      </c>
      <c r="AU359" s="225" t="s">
        <v>82</v>
      </c>
      <c r="AY359" s="17" t="s">
        <v>136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7" t="s">
        <v>80</v>
      </c>
      <c r="BK359" s="226">
        <f>ROUND(I359*H359,2)</f>
        <v>0</v>
      </c>
      <c r="BL359" s="17" t="s">
        <v>143</v>
      </c>
      <c r="BM359" s="225" t="s">
        <v>390</v>
      </c>
    </row>
    <row r="360" s="2" customFormat="1">
      <c r="A360" s="38"/>
      <c r="B360" s="39"/>
      <c r="C360" s="40"/>
      <c r="D360" s="227" t="s">
        <v>144</v>
      </c>
      <c r="E360" s="40"/>
      <c r="F360" s="228" t="s">
        <v>389</v>
      </c>
      <c r="G360" s="40"/>
      <c r="H360" s="40"/>
      <c r="I360" s="229"/>
      <c r="J360" s="40"/>
      <c r="K360" s="40"/>
      <c r="L360" s="44"/>
      <c r="M360" s="230"/>
      <c r="N360" s="231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144</v>
      </c>
      <c r="AU360" s="17" t="s">
        <v>82</v>
      </c>
    </row>
    <row r="361" s="14" customFormat="1">
      <c r="A361" s="14"/>
      <c r="B361" s="242"/>
      <c r="C361" s="243"/>
      <c r="D361" s="227" t="s">
        <v>145</v>
      </c>
      <c r="E361" s="244" t="s">
        <v>1</v>
      </c>
      <c r="F361" s="245" t="s">
        <v>391</v>
      </c>
      <c r="G361" s="243"/>
      <c r="H361" s="246">
        <v>194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2" t="s">
        <v>145</v>
      </c>
      <c r="AU361" s="252" t="s">
        <v>82</v>
      </c>
      <c r="AV361" s="14" t="s">
        <v>82</v>
      </c>
      <c r="AW361" s="14" t="s">
        <v>30</v>
      </c>
      <c r="AX361" s="14" t="s">
        <v>73</v>
      </c>
      <c r="AY361" s="252" t="s">
        <v>136</v>
      </c>
    </row>
    <row r="362" s="14" customFormat="1">
      <c r="A362" s="14"/>
      <c r="B362" s="242"/>
      <c r="C362" s="243"/>
      <c r="D362" s="227" t="s">
        <v>145</v>
      </c>
      <c r="E362" s="244" t="s">
        <v>1</v>
      </c>
      <c r="F362" s="245" t="s">
        <v>392</v>
      </c>
      <c r="G362" s="243"/>
      <c r="H362" s="246">
        <v>21.5</v>
      </c>
      <c r="I362" s="247"/>
      <c r="J362" s="243"/>
      <c r="K362" s="243"/>
      <c r="L362" s="248"/>
      <c r="M362" s="249"/>
      <c r="N362" s="250"/>
      <c r="O362" s="250"/>
      <c r="P362" s="250"/>
      <c r="Q362" s="250"/>
      <c r="R362" s="250"/>
      <c r="S362" s="250"/>
      <c r="T362" s="25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2" t="s">
        <v>145</v>
      </c>
      <c r="AU362" s="252" t="s">
        <v>82</v>
      </c>
      <c r="AV362" s="14" t="s">
        <v>82</v>
      </c>
      <c r="AW362" s="14" t="s">
        <v>30</v>
      </c>
      <c r="AX362" s="14" t="s">
        <v>73</v>
      </c>
      <c r="AY362" s="252" t="s">
        <v>136</v>
      </c>
    </row>
    <row r="363" s="15" customFormat="1">
      <c r="A363" s="15"/>
      <c r="B363" s="253"/>
      <c r="C363" s="254"/>
      <c r="D363" s="227" t="s">
        <v>145</v>
      </c>
      <c r="E363" s="255" t="s">
        <v>1</v>
      </c>
      <c r="F363" s="256" t="s">
        <v>148</v>
      </c>
      <c r="G363" s="254"/>
      <c r="H363" s="257">
        <v>215.5</v>
      </c>
      <c r="I363" s="258"/>
      <c r="J363" s="254"/>
      <c r="K363" s="254"/>
      <c r="L363" s="259"/>
      <c r="M363" s="260"/>
      <c r="N363" s="261"/>
      <c r="O363" s="261"/>
      <c r="P363" s="261"/>
      <c r="Q363" s="261"/>
      <c r="R363" s="261"/>
      <c r="S363" s="261"/>
      <c r="T363" s="262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3" t="s">
        <v>145</v>
      </c>
      <c r="AU363" s="263" t="s">
        <v>82</v>
      </c>
      <c r="AV363" s="15" t="s">
        <v>143</v>
      </c>
      <c r="AW363" s="15" t="s">
        <v>30</v>
      </c>
      <c r="AX363" s="15" t="s">
        <v>80</v>
      </c>
      <c r="AY363" s="263" t="s">
        <v>136</v>
      </c>
    </row>
    <row r="364" s="2" customFormat="1" ht="24.15" customHeight="1">
      <c r="A364" s="38"/>
      <c r="B364" s="39"/>
      <c r="C364" s="214" t="s">
        <v>264</v>
      </c>
      <c r="D364" s="214" t="s">
        <v>138</v>
      </c>
      <c r="E364" s="215" t="s">
        <v>393</v>
      </c>
      <c r="F364" s="216" t="s">
        <v>394</v>
      </c>
      <c r="G364" s="217" t="s">
        <v>141</v>
      </c>
      <c r="H364" s="218">
        <v>194</v>
      </c>
      <c r="I364" s="219"/>
      <c r="J364" s="220">
        <f>ROUND(I364*H364,2)</f>
        <v>0</v>
      </c>
      <c r="K364" s="216" t="s">
        <v>142</v>
      </c>
      <c r="L364" s="44"/>
      <c r="M364" s="221" t="s">
        <v>1</v>
      </c>
      <c r="N364" s="222" t="s">
        <v>38</v>
      </c>
      <c r="O364" s="91"/>
      <c r="P364" s="223">
        <f>O364*H364</f>
        <v>0</v>
      </c>
      <c r="Q364" s="223">
        <v>0</v>
      </c>
      <c r="R364" s="223">
        <f>Q364*H364</f>
        <v>0</v>
      </c>
      <c r="S364" s="223">
        <v>0</v>
      </c>
      <c r="T364" s="22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5" t="s">
        <v>143</v>
      </c>
      <c r="AT364" s="225" t="s">
        <v>138</v>
      </c>
      <c r="AU364" s="225" t="s">
        <v>82</v>
      </c>
      <c r="AY364" s="17" t="s">
        <v>136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7" t="s">
        <v>80</v>
      </c>
      <c r="BK364" s="226">
        <f>ROUND(I364*H364,2)</f>
        <v>0</v>
      </c>
      <c r="BL364" s="17" t="s">
        <v>143</v>
      </c>
      <c r="BM364" s="225" t="s">
        <v>395</v>
      </c>
    </row>
    <row r="365" s="2" customFormat="1">
      <c r="A365" s="38"/>
      <c r="B365" s="39"/>
      <c r="C365" s="40"/>
      <c r="D365" s="227" t="s">
        <v>144</v>
      </c>
      <c r="E365" s="40"/>
      <c r="F365" s="228" t="s">
        <v>394</v>
      </c>
      <c r="G365" s="40"/>
      <c r="H365" s="40"/>
      <c r="I365" s="229"/>
      <c r="J365" s="40"/>
      <c r="K365" s="40"/>
      <c r="L365" s="44"/>
      <c r="M365" s="230"/>
      <c r="N365" s="231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144</v>
      </c>
      <c r="AU365" s="17" t="s">
        <v>82</v>
      </c>
    </row>
    <row r="366" s="2" customFormat="1" ht="24.15" customHeight="1">
      <c r="A366" s="38"/>
      <c r="B366" s="39"/>
      <c r="C366" s="214" t="s">
        <v>396</v>
      </c>
      <c r="D366" s="214" t="s">
        <v>138</v>
      </c>
      <c r="E366" s="215" t="s">
        <v>397</v>
      </c>
      <c r="F366" s="216" t="s">
        <v>398</v>
      </c>
      <c r="G366" s="217" t="s">
        <v>141</v>
      </c>
      <c r="H366" s="218">
        <v>215.5</v>
      </c>
      <c r="I366" s="219"/>
      <c r="J366" s="220">
        <f>ROUND(I366*H366,2)</f>
        <v>0</v>
      </c>
      <c r="K366" s="216" t="s">
        <v>142</v>
      </c>
      <c r="L366" s="44"/>
      <c r="M366" s="221" t="s">
        <v>1</v>
      </c>
      <c r="N366" s="222" t="s">
        <v>38</v>
      </c>
      <c r="O366" s="91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5" t="s">
        <v>143</v>
      </c>
      <c r="AT366" s="225" t="s">
        <v>138</v>
      </c>
      <c r="AU366" s="225" t="s">
        <v>82</v>
      </c>
      <c r="AY366" s="17" t="s">
        <v>136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7" t="s">
        <v>80</v>
      </c>
      <c r="BK366" s="226">
        <f>ROUND(I366*H366,2)</f>
        <v>0</v>
      </c>
      <c r="BL366" s="17" t="s">
        <v>143</v>
      </c>
      <c r="BM366" s="225" t="s">
        <v>399</v>
      </c>
    </row>
    <row r="367" s="2" customFormat="1">
      <c r="A367" s="38"/>
      <c r="B367" s="39"/>
      <c r="C367" s="40"/>
      <c r="D367" s="227" t="s">
        <v>144</v>
      </c>
      <c r="E367" s="40"/>
      <c r="F367" s="228" t="s">
        <v>398</v>
      </c>
      <c r="G367" s="40"/>
      <c r="H367" s="40"/>
      <c r="I367" s="229"/>
      <c r="J367" s="40"/>
      <c r="K367" s="40"/>
      <c r="L367" s="44"/>
      <c r="M367" s="230"/>
      <c r="N367" s="231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144</v>
      </c>
      <c r="AU367" s="17" t="s">
        <v>82</v>
      </c>
    </row>
    <row r="368" s="2" customFormat="1" ht="24.15" customHeight="1">
      <c r="A368" s="38"/>
      <c r="B368" s="39"/>
      <c r="C368" s="214" t="s">
        <v>268</v>
      </c>
      <c r="D368" s="214" t="s">
        <v>138</v>
      </c>
      <c r="E368" s="215" t="s">
        <v>400</v>
      </c>
      <c r="F368" s="216" t="s">
        <v>401</v>
      </c>
      <c r="G368" s="217" t="s">
        <v>141</v>
      </c>
      <c r="H368" s="218">
        <v>215.5</v>
      </c>
      <c r="I368" s="219"/>
      <c r="J368" s="220">
        <f>ROUND(I368*H368,2)</f>
        <v>0</v>
      </c>
      <c r="K368" s="216" t="s">
        <v>142</v>
      </c>
      <c r="L368" s="44"/>
      <c r="M368" s="221" t="s">
        <v>1</v>
      </c>
      <c r="N368" s="222" t="s">
        <v>38</v>
      </c>
      <c r="O368" s="91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5" t="s">
        <v>143</v>
      </c>
      <c r="AT368" s="225" t="s">
        <v>138</v>
      </c>
      <c r="AU368" s="225" t="s">
        <v>82</v>
      </c>
      <c r="AY368" s="17" t="s">
        <v>136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7" t="s">
        <v>80</v>
      </c>
      <c r="BK368" s="226">
        <f>ROUND(I368*H368,2)</f>
        <v>0</v>
      </c>
      <c r="BL368" s="17" t="s">
        <v>143</v>
      </c>
      <c r="BM368" s="225" t="s">
        <v>402</v>
      </c>
    </row>
    <row r="369" s="2" customFormat="1">
      <c r="A369" s="38"/>
      <c r="B369" s="39"/>
      <c r="C369" s="40"/>
      <c r="D369" s="227" t="s">
        <v>144</v>
      </c>
      <c r="E369" s="40"/>
      <c r="F369" s="228" t="s">
        <v>401</v>
      </c>
      <c r="G369" s="40"/>
      <c r="H369" s="40"/>
      <c r="I369" s="229"/>
      <c r="J369" s="40"/>
      <c r="K369" s="40"/>
      <c r="L369" s="44"/>
      <c r="M369" s="230"/>
      <c r="N369" s="231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144</v>
      </c>
      <c r="AU369" s="17" t="s">
        <v>82</v>
      </c>
    </row>
    <row r="370" s="2" customFormat="1" ht="37.8" customHeight="1">
      <c r="A370" s="38"/>
      <c r="B370" s="39"/>
      <c r="C370" s="214" t="s">
        <v>403</v>
      </c>
      <c r="D370" s="214" t="s">
        <v>138</v>
      </c>
      <c r="E370" s="215" t="s">
        <v>404</v>
      </c>
      <c r="F370" s="216" t="s">
        <v>405</v>
      </c>
      <c r="G370" s="217" t="s">
        <v>234</v>
      </c>
      <c r="H370" s="218">
        <v>16.899999999999999</v>
      </c>
      <c r="I370" s="219"/>
      <c r="J370" s="220">
        <f>ROUND(I370*H370,2)</f>
        <v>0</v>
      </c>
      <c r="K370" s="216" t="s">
        <v>1</v>
      </c>
      <c r="L370" s="44"/>
      <c r="M370" s="221" t="s">
        <v>1</v>
      </c>
      <c r="N370" s="222" t="s">
        <v>38</v>
      </c>
      <c r="O370" s="91"/>
      <c r="P370" s="223">
        <f>O370*H370</f>
        <v>0</v>
      </c>
      <c r="Q370" s="223">
        <v>0</v>
      </c>
      <c r="R370" s="223">
        <f>Q370*H370</f>
        <v>0</v>
      </c>
      <c r="S370" s="223">
        <v>0</v>
      </c>
      <c r="T370" s="22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5" t="s">
        <v>143</v>
      </c>
      <c r="AT370" s="225" t="s">
        <v>138</v>
      </c>
      <c r="AU370" s="225" t="s">
        <v>82</v>
      </c>
      <c r="AY370" s="17" t="s">
        <v>136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7" t="s">
        <v>80</v>
      </c>
      <c r="BK370" s="226">
        <f>ROUND(I370*H370,2)</f>
        <v>0</v>
      </c>
      <c r="BL370" s="17" t="s">
        <v>143</v>
      </c>
      <c r="BM370" s="225" t="s">
        <v>406</v>
      </c>
    </row>
    <row r="371" s="2" customFormat="1">
      <c r="A371" s="38"/>
      <c r="B371" s="39"/>
      <c r="C371" s="40"/>
      <c r="D371" s="227" t="s">
        <v>144</v>
      </c>
      <c r="E371" s="40"/>
      <c r="F371" s="228" t="s">
        <v>405</v>
      </c>
      <c r="G371" s="40"/>
      <c r="H371" s="40"/>
      <c r="I371" s="229"/>
      <c r="J371" s="40"/>
      <c r="K371" s="40"/>
      <c r="L371" s="44"/>
      <c r="M371" s="230"/>
      <c r="N371" s="231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144</v>
      </c>
      <c r="AU371" s="17" t="s">
        <v>82</v>
      </c>
    </row>
    <row r="372" s="2" customFormat="1" ht="14.4" customHeight="1">
      <c r="A372" s="38"/>
      <c r="B372" s="39"/>
      <c r="C372" s="214" t="s">
        <v>271</v>
      </c>
      <c r="D372" s="214" t="s">
        <v>138</v>
      </c>
      <c r="E372" s="215" t="s">
        <v>407</v>
      </c>
      <c r="F372" s="216" t="s">
        <v>408</v>
      </c>
      <c r="G372" s="217" t="s">
        <v>260</v>
      </c>
      <c r="H372" s="218">
        <v>1</v>
      </c>
      <c r="I372" s="219"/>
      <c r="J372" s="220">
        <f>ROUND(I372*H372,2)</f>
        <v>0</v>
      </c>
      <c r="K372" s="216" t="s">
        <v>1</v>
      </c>
      <c r="L372" s="44"/>
      <c r="M372" s="221" t="s">
        <v>1</v>
      </c>
      <c r="N372" s="222" t="s">
        <v>38</v>
      </c>
      <c r="O372" s="91"/>
      <c r="P372" s="223">
        <f>O372*H372</f>
        <v>0</v>
      </c>
      <c r="Q372" s="223">
        <v>0</v>
      </c>
      <c r="R372" s="223">
        <f>Q372*H372</f>
        <v>0</v>
      </c>
      <c r="S372" s="223">
        <v>0</v>
      </c>
      <c r="T372" s="22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5" t="s">
        <v>143</v>
      </c>
      <c r="AT372" s="225" t="s">
        <v>138</v>
      </c>
      <c r="AU372" s="225" t="s">
        <v>82</v>
      </c>
      <c r="AY372" s="17" t="s">
        <v>136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7" t="s">
        <v>80</v>
      </c>
      <c r="BK372" s="226">
        <f>ROUND(I372*H372,2)</f>
        <v>0</v>
      </c>
      <c r="BL372" s="17" t="s">
        <v>143</v>
      </c>
      <c r="BM372" s="225" t="s">
        <v>409</v>
      </c>
    </row>
    <row r="373" s="2" customFormat="1">
      <c r="A373" s="38"/>
      <c r="B373" s="39"/>
      <c r="C373" s="40"/>
      <c r="D373" s="227" t="s">
        <v>144</v>
      </c>
      <c r="E373" s="40"/>
      <c r="F373" s="228" t="s">
        <v>408</v>
      </c>
      <c r="G373" s="40"/>
      <c r="H373" s="40"/>
      <c r="I373" s="229"/>
      <c r="J373" s="40"/>
      <c r="K373" s="40"/>
      <c r="L373" s="44"/>
      <c r="M373" s="230"/>
      <c r="N373" s="231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144</v>
      </c>
      <c r="AU373" s="17" t="s">
        <v>82</v>
      </c>
    </row>
    <row r="374" s="2" customFormat="1" ht="37.8" customHeight="1">
      <c r="A374" s="38"/>
      <c r="B374" s="39"/>
      <c r="C374" s="214" t="s">
        <v>410</v>
      </c>
      <c r="D374" s="214" t="s">
        <v>138</v>
      </c>
      <c r="E374" s="215" t="s">
        <v>411</v>
      </c>
      <c r="F374" s="216" t="s">
        <v>412</v>
      </c>
      <c r="G374" s="217" t="s">
        <v>260</v>
      </c>
      <c r="H374" s="218">
        <v>1</v>
      </c>
      <c r="I374" s="219"/>
      <c r="J374" s="220">
        <f>ROUND(I374*H374,2)</f>
        <v>0</v>
      </c>
      <c r="K374" s="216" t="s">
        <v>1</v>
      </c>
      <c r="L374" s="44"/>
      <c r="M374" s="221" t="s">
        <v>1</v>
      </c>
      <c r="N374" s="222" t="s">
        <v>38</v>
      </c>
      <c r="O374" s="91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5" t="s">
        <v>143</v>
      </c>
      <c r="AT374" s="225" t="s">
        <v>138</v>
      </c>
      <c r="AU374" s="225" t="s">
        <v>82</v>
      </c>
      <c r="AY374" s="17" t="s">
        <v>136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7" t="s">
        <v>80</v>
      </c>
      <c r="BK374" s="226">
        <f>ROUND(I374*H374,2)</f>
        <v>0</v>
      </c>
      <c r="BL374" s="17" t="s">
        <v>143</v>
      </c>
      <c r="BM374" s="225" t="s">
        <v>413</v>
      </c>
    </row>
    <row r="375" s="2" customFormat="1">
      <c r="A375" s="38"/>
      <c r="B375" s="39"/>
      <c r="C375" s="40"/>
      <c r="D375" s="227" t="s">
        <v>144</v>
      </c>
      <c r="E375" s="40"/>
      <c r="F375" s="228" t="s">
        <v>412</v>
      </c>
      <c r="G375" s="40"/>
      <c r="H375" s="40"/>
      <c r="I375" s="229"/>
      <c r="J375" s="40"/>
      <c r="K375" s="40"/>
      <c r="L375" s="44"/>
      <c r="M375" s="230"/>
      <c r="N375" s="231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144</v>
      </c>
      <c r="AU375" s="17" t="s">
        <v>82</v>
      </c>
    </row>
    <row r="376" s="12" customFormat="1" ht="22.8" customHeight="1">
      <c r="A376" s="12"/>
      <c r="B376" s="198"/>
      <c r="C376" s="199"/>
      <c r="D376" s="200" t="s">
        <v>72</v>
      </c>
      <c r="E376" s="212" t="s">
        <v>414</v>
      </c>
      <c r="F376" s="212" t="s">
        <v>415</v>
      </c>
      <c r="G376" s="199"/>
      <c r="H376" s="199"/>
      <c r="I376" s="202"/>
      <c r="J376" s="213">
        <f>BK376</f>
        <v>0</v>
      </c>
      <c r="K376" s="199"/>
      <c r="L376" s="204"/>
      <c r="M376" s="205"/>
      <c r="N376" s="206"/>
      <c r="O376" s="206"/>
      <c r="P376" s="207">
        <f>SUM(P377:P394)</f>
        <v>0</v>
      </c>
      <c r="Q376" s="206"/>
      <c r="R376" s="207">
        <f>SUM(R377:R394)</f>
        <v>0</v>
      </c>
      <c r="S376" s="206"/>
      <c r="T376" s="208">
        <f>SUM(T377:T394)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9" t="s">
        <v>80</v>
      </c>
      <c r="AT376" s="210" t="s">
        <v>72</v>
      </c>
      <c r="AU376" s="210" t="s">
        <v>80</v>
      </c>
      <c r="AY376" s="209" t="s">
        <v>136</v>
      </c>
      <c r="BK376" s="211">
        <f>SUM(BK377:BK394)</f>
        <v>0</v>
      </c>
    </row>
    <row r="377" s="2" customFormat="1" ht="24.15" customHeight="1">
      <c r="A377" s="38"/>
      <c r="B377" s="39"/>
      <c r="C377" s="214" t="s">
        <v>275</v>
      </c>
      <c r="D377" s="214" t="s">
        <v>138</v>
      </c>
      <c r="E377" s="215" t="s">
        <v>416</v>
      </c>
      <c r="F377" s="216" t="s">
        <v>417</v>
      </c>
      <c r="G377" s="217" t="s">
        <v>418</v>
      </c>
      <c r="H377" s="218">
        <v>4079.6799999999998</v>
      </c>
      <c r="I377" s="219"/>
      <c r="J377" s="220">
        <f>ROUND(I377*H377,2)</f>
        <v>0</v>
      </c>
      <c r="K377" s="216" t="s">
        <v>142</v>
      </c>
      <c r="L377" s="44"/>
      <c r="M377" s="221" t="s">
        <v>1</v>
      </c>
      <c r="N377" s="222" t="s">
        <v>38</v>
      </c>
      <c r="O377" s="91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5" t="s">
        <v>143</v>
      </c>
      <c r="AT377" s="225" t="s">
        <v>138</v>
      </c>
      <c r="AU377" s="225" t="s">
        <v>82</v>
      </c>
      <c r="AY377" s="17" t="s">
        <v>136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7" t="s">
        <v>80</v>
      </c>
      <c r="BK377" s="226">
        <f>ROUND(I377*H377,2)</f>
        <v>0</v>
      </c>
      <c r="BL377" s="17" t="s">
        <v>143</v>
      </c>
      <c r="BM377" s="225" t="s">
        <v>419</v>
      </c>
    </row>
    <row r="378" s="2" customFormat="1">
      <c r="A378" s="38"/>
      <c r="B378" s="39"/>
      <c r="C378" s="40"/>
      <c r="D378" s="227" t="s">
        <v>144</v>
      </c>
      <c r="E378" s="40"/>
      <c r="F378" s="228" t="s">
        <v>417</v>
      </c>
      <c r="G378" s="40"/>
      <c r="H378" s="40"/>
      <c r="I378" s="229"/>
      <c r="J378" s="40"/>
      <c r="K378" s="40"/>
      <c r="L378" s="44"/>
      <c r="M378" s="230"/>
      <c r="N378" s="231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144</v>
      </c>
      <c r="AU378" s="17" t="s">
        <v>82</v>
      </c>
    </row>
    <row r="379" s="2" customFormat="1" ht="24.15" customHeight="1">
      <c r="A379" s="38"/>
      <c r="B379" s="39"/>
      <c r="C379" s="214" t="s">
        <v>420</v>
      </c>
      <c r="D379" s="214" t="s">
        <v>138</v>
      </c>
      <c r="E379" s="215" t="s">
        <v>421</v>
      </c>
      <c r="F379" s="216" t="s">
        <v>422</v>
      </c>
      <c r="G379" s="217" t="s">
        <v>418</v>
      </c>
      <c r="H379" s="218">
        <v>7480.6779999999999</v>
      </c>
      <c r="I379" s="219"/>
      <c r="J379" s="220">
        <f>ROUND(I379*H379,2)</f>
        <v>0</v>
      </c>
      <c r="K379" s="216" t="s">
        <v>142</v>
      </c>
      <c r="L379" s="44"/>
      <c r="M379" s="221" t="s">
        <v>1</v>
      </c>
      <c r="N379" s="222" t="s">
        <v>38</v>
      </c>
      <c r="O379" s="91"/>
      <c r="P379" s="223">
        <f>O379*H379</f>
        <v>0</v>
      </c>
      <c r="Q379" s="223">
        <v>0</v>
      </c>
      <c r="R379" s="223">
        <f>Q379*H379</f>
        <v>0</v>
      </c>
      <c r="S379" s="223">
        <v>0</v>
      </c>
      <c r="T379" s="22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5" t="s">
        <v>143</v>
      </c>
      <c r="AT379" s="225" t="s">
        <v>138</v>
      </c>
      <c r="AU379" s="225" t="s">
        <v>82</v>
      </c>
      <c r="AY379" s="17" t="s">
        <v>136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7" t="s">
        <v>80</v>
      </c>
      <c r="BK379" s="226">
        <f>ROUND(I379*H379,2)</f>
        <v>0</v>
      </c>
      <c r="BL379" s="17" t="s">
        <v>143</v>
      </c>
      <c r="BM379" s="225" t="s">
        <v>423</v>
      </c>
    </row>
    <row r="380" s="2" customFormat="1">
      <c r="A380" s="38"/>
      <c r="B380" s="39"/>
      <c r="C380" s="40"/>
      <c r="D380" s="227" t="s">
        <v>144</v>
      </c>
      <c r="E380" s="40"/>
      <c r="F380" s="228" t="s">
        <v>422</v>
      </c>
      <c r="G380" s="40"/>
      <c r="H380" s="40"/>
      <c r="I380" s="229"/>
      <c r="J380" s="40"/>
      <c r="K380" s="40"/>
      <c r="L380" s="44"/>
      <c r="M380" s="230"/>
      <c r="N380" s="231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144</v>
      </c>
      <c r="AU380" s="17" t="s">
        <v>82</v>
      </c>
    </row>
    <row r="381" s="2" customFormat="1" ht="24.15" customHeight="1">
      <c r="A381" s="38"/>
      <c r="B381" s="39"/>
      <c r="C381" s="214" t="s">
        <v>279</v>
      </c>
      <c r="D381" s="214" t="s">
        <v>138</v>
      </c>
      <c r="E381" s="215" t="s">
        <v>424</v>
      </c>
      <c r="F381" s="216" t="s">
        <v>425</v>
      </c>
      <c r="G381" s="217" t="s">
        <v>418</v>
      </c>
      <c r="H381" s="218">
        <v>3400.866</v>
      </c>
      <c r="I381" s="219"/>
      <c r="J381" s="220">
        <f>ROUND(I381*H381,2)</f>
        <v>0</v>
      </c>
      <c r="K381" s="216" t="s">
        <v>142</v>
      </c>
      <c r="L381" s="44"/>
      <c r="M381" s="221" t="s">
        <v>1</v>
      </c>
      <c r="N381" s="222" t="s">
        <v>38</v>
      </c>
      <c r="O381" s="91"/>
      <c r="P381" s="223">
        <f>O381*H381</f>
        <v>0</v>
      </c>
      <c r="Q381" s="223">
        <v>0</v>
      </c>
      <c r="R381" s="223">
        <f>Q381*H381</f>
        <v>0</v>
      </c>
      <c r="S381" s="223">
        <v>0</v>
      </c>
      <c r="T381" s="22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5" t="s">
        <v>143</v>
      </c>
      <c r="AT381" s="225" t="s">
        <v>138</v>
      </c>
      <c r="AU381" s="225" t="s">
        <v>82</v>
      </c>
      <c r="AY381" s="17" t="s">
        <v>136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7" t="s">
        <v>80</v>
      </c>
      <c r="BK381" s="226">
        <f>ROUND(I381*H381,2)</f>
        <v>0</v>
      </c>
      <c r="BL381" s="17" t="s">
        <v>143</v>
      </c>
      <c r="BM381" s="225" t="s">
        <v>426</v>
      </c>
    </row>
    <row r="382" s="2" customFormat="1">
      <c r="A382" s="38"/>
      <c r="B382" s="39"/>
      <c r="C382" s="40"/>
      <c r="D382" s="227" t="s">
        <v>144</v>
      </c>
      <c r="E382" s="40"/>
      <c r="F382" s="228" t="s">
        <v>425</v>
      </c>
      <c r="G382" s="40"/>
      <c r="H382" s="40"/>
      <c r="I382" s="229"/>
      <c r="J382" s="40"/>
      <c r="K382" s="40"/>
      <c r="L382" s="44"/>
      <c r="M382" s="230"/>
      <c r="N382" s="231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144</v>
      </c>
      <c r="AU382" s="17" t="s">
        <v>82</v>
      </c>
    </row>
    <row r="383" s="2" customFormat="1" ht="24.15" customHeight="1">
      <c r="A383" s="38"/>
      <c r="B383" s="39"/>
      <c r="C383" s="214" t="s">
        <v>427</v>
      </c>
      <c r="D383" s="214" t="s">
        <v>138</v>
      </c>
      <c r="E383" s="215" t="s">
        <v>428</v>
      </c>
      <c r="F383" s="216" t="s">
        <v>429</v>
      </c>
      <c r="G383" s="217" t="s">
        <v>418</v>
      </c>
      <c r="H383" s="218">
        <v>129200.908</v>
      </c>
      <c r="I383" s="219"/>
      <c r="J383" s="220">
        <f>ROUND(I383*H383,2)</f>
        <v>0</v>
      </c>
      <c r="K383" s="216" t="s">
        <v>142</v>
      </c>
      <c r="L383" s="44"/>
      <c r="M383" s="221" t="s">
        <v>1</v>
      </c>
      <c r="N383" s="222" t="s">
        <v>38</v>
      </c>
      <c r="O383" s="91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5" t="s">
        <v>143</v>
      </c>
      <c r="AT383" s="225" t="s">
        <v>138</v>
      </c>
      <c r="AU383" s="225" t="s">
        <v>82</v>
      </c>
      <c r="AY383" s="17" t="s">
        <v>136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7" t="s">
        <v>80</v>
      </c>
      <c r="BK383" s="226">
        <f>ROUND(I383*H383,2)</f>
        <v>0</v>
      </c>
      <c r="BL383" s="17" t="s">
        <v>143</v>
      </c>
      <c r="BM383" s="225" t="s">
        <v>430</v>
      </c>
    </row>
    <row r="384" s="2" customFormat="1">
      <c r="A384" s="38"/>
      <c r="B384" s="39"/>
      <c r="C384" s="40"/>
      <c r="D384" s="227" t="s">
        <v>144</v>
      </c>
      <c r="E384" s="40"/>
      <c r="F384" s="228" t="s">
        <v>429</v>
      </c>
      <c r="G384" s="40"/>
      <c r="H384" s="40"/>
      <c r="I384" s="229"/>
      <c r="J384" s="40"/>
      <c r="K384" s="40"/>
      <c r="L384" s="44"/>
      <c r="M384" s="230"/>
      <c r="N384" s="231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144</v>
      </c>
      <c r="AU384" s="17" t="s">
        <v>82</v>
      </c>
    </row>
    <row r="385" s="2" customFormat="1" ht="49.05" customHeight="1">
      <c r="A385" s="38"/>
      <c r="B385" s="39"/>
      <c r="C385" s="214" t="s">
        <v>402</v>
      </c>
      <c r="D385" s="214" t="s">
        <v>138</v>
      </c>
      <c r="E385" s="215" t="s">
        <v>431</v>
      </c>
      <c r="F385" s="216" t="s">
        <v>432</v>
      </c>
      <c r="G385" s="217" t="s">
        <v>418</v>
      </c>
      <c r="H385" s="218">
        <v>1280</v>
      </c>
      <c r="I385" s="219"/>
      <c r="J385" s="220">
        <f>ROUND(I385*H385,2)</f>
        <v>0</v>
      </c>
      <c r="K385" s="216" t="s">
        <v>433</v>
      </c>
      <c r="L385" s="44"/>
      <c r="M385" s="221" t="s">
        <v>1</v>
      </c>
      <c r="N385" s="222" t="s">
        <v>38</v>
      </c>
      <c r="O385" s="91"/>
      <c r="P385" s="223">
        <f>O385*H385</f>
        <v>0</v>
      </c>
      <c r="Q385" s="223">
        <v>0</v>
      </c>
      <c r="R385" s="223">
        <f>Q385*H385</f>
        <v>0</v>
      </c>
      <c r="S385" s="223">
        <v>0</v>
      </c>
      <c r="T385" s="22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5" t="s">
        <v>143</v>
      </c>
      <c r="AT385" s="225" t="s">
        <v>138</v>
      </c>
      <c r="AU385" s="225" t="s">
        <v>82</v>
      </c>
      <c r="AY385" s="17" t="s">
        <v>136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7" t="s">
        <v>80</v>
      </c>
      <c r="BK385" s="226">
        <f>ROUND(I385*H385,2)</f>
        <v>0</v>
      </c>
      <c r="BL385" s="17" t="s">
        <v>143</v>
      </c>
      <c r="BM385" s="225" t="s">
        <v>434</v>
      </c>
    </row>
    <row r="386" s="2" customFormat="1">
      <c r="A386" s="38"/>
      <c r="B386" s="39"/>
      <c r="C386" s="40"/>
      <c r="D386" s="227" t="s">
        <v>144</v>
      </c>
      <c r="E386" s="40"/>
      <c r="F386" s="228" t="s">
        <v>435</v>
      </c>
      <c r="G386" s="40"/>
      <c r="H386" s="40"/>
      <c r="I386" s="229"/>
      <c r="J386" s="40"/>
      <c r="K386" s="40"/>
      <c r="L386" s="44"/>
      <c r="M386" s="230"/>
      <c r="N386" s="231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144</v>
      </c>
      <c r="AU386" s="17" t="s">
        <v>82</v>
      </c>
    </row>
    <row r="387" s="2" customFormat="1" ht="24.15" customHeight="1">
      <c r="A387" s="38"/>
      <c r="B387" s="39"/>
      <c r="C387" s="214" t="s">
        <v>399</v>
      </c>
      <c r="D387" s="214" t="s">
        <v>138</v>
      </c>
      <c r="E387" s="215" t="s">
        <v>436</v>
      </c>
      <c r="F387" s="216" t="s">
        <v>437</v>
      </c>
      <c r="G387" s="217" t="s">
        <v>418</v>
      </c>
      <c r="H387" s="218">
        <v>1250</v>
      </c>
      <c r="I387" s="219"/>
      <c r="J387" s="220">
        <f>ROUND(I387*H387,2)</f>
        <v>0</v>
      </c>
      <c r="K387" s="216" t="s">
        <v>433</v>
      </c>
      <c r="L387" s="44"/>
      <c r="M387" s="221" t="s">
        <v>1</v>
      </c>
      <c r="N387" s="222" t="s">
        <v>38</v>
      </c>
      <c r="O387" s="91"/>
      <c r="P387" s="223">
        <f>O387*H387</f>
        <v>0</v>
      </c>
      <c r="Q387" s="223">
        <v>0</v>
      </c>
      <c r="R387" s="223">
        <f>Q387*H387</f>
        <v>0</v>
      </c>
      <c r="S387" s="223">
        <v>0</v>
      </c>
      <c r="T387" s="224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5" t="s">
        <v>143</v>
      </c>
      <c r="AT387" s="225" t="s">
        <v>138</v>
      </c>
      <c r="AU387" s="225" t="s">
        <v>82</v>
      </c>
      <c r="AY387" s="17" t="s">
        <v>136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7" t="s">
        <v>80</v>
      </c>
      <c r="BK387" s="226">
        <f>ROUND(I387*H387,2)</f>
        <v>0</v>
      </c>
      <c r="BL387" s="17" t="s">
        <v>143</v>
      </c>
      <c r="BM387" s="225" t="s">
        <v>438</v>
      </c>
    </row>
    <row r="388" s="2" customFormat="1">
      <c r="A388" s="38"/>
      <c r="B388" s="39"/>
      <c r="C388" s="40"/>
      <c r="D388" s="227" t="s">
        <v>144</v>
      </c>
      <c r="E388" s="40"/>
      <c r="F388" s="228" t="s">
        <v>439</v>
      </c>
      <c r="G388" s="40"/>
      <c r="H388" s="40"/>
      <c r="I388" s="229"/>
      <c r="J388" s="40"/>
      <c r="K388" s="40"/>
      <c r="L388" s="44"/>
      <c r="M388" s="230"/>
      <c r="N388" s="231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144</v>
      </c>
      <c r="AU388" s="17" t="s">
        <v>82</v>
      </c>
    </row>
    <row r="389" s="2" customFormat="1" ht="24.15" customHeight="1">
      <c r="A389" s="38"/>
      <c r="B389" s="39"/>
      <c r="C389" s="214" t="s">
        <v>440</v>
      </c>
      <c r="D389" s="214" t="s">
        <v>138</v>
      </c>
      <c r="E389" s="215" t="s">
        <v>441</v>
      </c>
      <c r="F389" s="216" t="s">
        <v>442</v>
      </c>
      <c r="G389" s="217" t="s">
        <v>418</v>
      </c>
      <c r="H389" s="218">
        <v>12</v>
      </c>
      <c r="I389" s="219"/>
      <c r="J389" s="220">
        <f>ROUND(I389*H389,2)</f>
        <v>0</v>
      </c>
      <c r="K389" s="216" t="s">
        <v>433</v>
      </c>
      <c r="L389" s="44"/>
      <c r="M389" s="221" t="s">
        <v>1</v>
      </c>
      <c r="N389" s="222" t="s">
        <v>38</v>
      </c>
      <c r="O389" s="91"/>
      <c r="P389" s="223">
        <f>O389*H389</f>
        <v>0</v>
      </c>
      <c r="Q389" s="223">
        <v>0</v>
      </c>
      <c r="R389" s="223">
        <f>Q389*H389</f>
        <v>0</v>
      </c>
      <c r="S389" s="223">
        <v>0</v>
      </c>
      <c r="T389" s="22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5" t="s">
        <v>143</v>
      </c>
      <c r="AT389" s="225" t="s">
        <v>138</v>
      </c>
      <c r="AU389" s="225" t="s">
        <v>82</v>
      </c>
      <c r="AY389" s="17" t="s">
        <v>136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7" t="s">
        <v>80</v>
      </c>
      <c r="BK389" s="226">
        <f>ROUND(I389*H389,2)</f>
        <v>0</v>
      </c>
      <c r="BL389" s="17" t="s">
        <v>143</v>
      </c>
      <c r="BM389" s="225" t="s">
        <v>443</v>
      </c>
    </row>
    <row r="390" s="2" customFormat="1">
      <c r="A390" s="38"/>
      <c r="B390" s="39"/>
      <c r="C390" s="40"/>
      <c r="D390" s="227" t="s">
        <v>144</v>
      </c>
      <c r="E390" s="40"/>
      <c r="F390" s="228" t="s">
        <v>444</v>
      </c>
      <c r="G390" s="40"/>
      <c r="H390" s="40"/>
      <c r="I390" s="229"/>
      <c r="J390" s="40"/>
      <c r="K390" s="40"/>
      <c r="L390" s="44"/>
      <c r="M390" s="230"/>
      <c r="N390" s="231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144</v>
      </c>
      <c r="AU390" s="17" t="s">
        <v>82</v>
      </c>
    </row>
    <row r="391" s="2" customFormat="1" ht="24.15" customHeight="1">
      <c r="A391" s="38"/>
      <c r="B391" s="39"/>
      <c r="C391" s="214" t="s">
        <v>284</v>
      </c>
      <c r="D391" s="214" t="s">
        <v>138</v>
      </c>
      <c r="E391" s="215" t="s">
        <v>445</v>
      </c>
      <c r="F391" s="216" t="s">
        <v>446</v>
      </c>
      <c r="G391" s="217" t="s">
        <v>418</v>
      </c>
      <c r="H391" s="218">
        <v>828.86599999999999</v>
      </c>
      <c r="I391" s="219"/>
      <c r="J391" s="220">
        <f>ROUND(I391*H391,2)</f>
        <v>0</v>
      </c>
      <c r="K391" s="216" t="s">
        <v>142</v>
      </c>
      <c r="L391" s="44"/>
      <c r="M391" s="221" t="s">
        <v>1</v>
      </c>
      <c r="N391" s="222" t="s">
        <v>38</v>
      </c>
      <c r="O391" s="91"/>
      <c r="P391" s="223">
        <f>O391*H391</f>
        <v>0</v>
      </c>
      <c r="Q391" s="223">
        <v>0</v>
      </c>
      <c r="R391" s="223">
        <f>Q391*H391</f>
        <v>0</v>
      </c>
      <c r="S391" s="223">
        <v>0</v>
      </c>
      <c r="T391" s="224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5" t="s">
        <v>143</v>
      </c>
      <c r="AT391" s="225" t="s">
        <v>138</v>
      </c>
      <c r="AU391" s="225" t="s">
        <v>82</v>
      </c>
      <c r="AY391" s="17" t="s">
        <v>136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7" t="s">
        <v>80</v>
      </c>
      <c r="BK391" s="226">
        <f>ROUND(I391*H391,2)</f>
        <v>0</v>
      </c>
      <c r="BL391" s="17" t="s">
        <v>143</v>
      </c>
      <c r="BM391" s="225" t="s">
        <v>447</v>
      </c>
    </row>
    <row r="392" s="2" customFormat="1">
      <c r="A392" s="38"/>
      <c r="B392" s="39"/>
      <c r="C392" s="40"/>
      <c r="D392" s="227" t="s">
        <v>144</v>
      </c>
      <c r="E392" s="40"/>
      <c r="F392" s="228" t="s">
        <v>446</v>
      </c>
      <c r="G392" s="40"/>
      <c r="H392" s="40"/>
      <c r="I392" s="229"/>
      <c r="J392" s="40"/>
      <c r="K392" s="40"/>
      <c r="L392" s="44"/>
      <c r="M392" s="230"/>
      <c r="N392" s="231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144</v>
      </c>
      <c r="AU392" s="17" t="s">
        <v>82</v>
      </c>
    </row>
    <row r="393" s="2" customFormat="1" ht="24.15" customHeight="1">
      <c r="A393" s="38"/>
      <c r="B393" s="39"/>
      <c r="C393" s="214" t="s">
        <v>448</v>
      </c>
      <c r="D393" s="214" t="s">
        <v>138</v>
      </c>
      <c r="E393" s="215" t="s">
        <v>449</v>
      </c>
      <c r="F393" s="216" t="s">
        <v>450</v>
      </c>
      <c r="G393" s="217" t="s">
        <v>418</v>
      </c>
      <c r="H393" s="218">
        <v>30</v>
      </c>
      <c r="I393" s="219"/>
      <c r="J393" s="220">
        <f>ROUND(I393*H393,2)</f>
        <v>0</v>
      </c>
      <c r="K393" s="216" t="s">
        <v>433</v>
      </c>
      <c r="L393" s="44"/>
      <c r="M393" s="221" t="s">
        <v>1</v>
      </c>
      <c r="N393" s="222" t="s">
        <v>38</v>
      </c>
      <c r="O393" s="91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5" t="s">
        <v>143</v>
      </c>
      <c r="AT393" s="225" t="s">
        <v>138</v>
      </c>
      <c r="AU393" s="225" t="s">
        <v>82</v>
      </c>
      <c r="AY393" s="17" t="s">
        <v>136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7" t="s">
        <v>80</v>
      </c>
      <c r="BK393" s="226">
        <f>ROUND(I393*H393,2)</f>
        <v>0</v>
      </c>
      <c r="BL393" s="17" t="s">
        <v>143</v>
      </c>
      <c r="BM393" s="225" t="s">
        <v>451</v>
      </c>
    </row>
    <row r="394" s="2" customFormat="1">
      <c r="A394" s="38"/>
      <c r="B394" s="39"/>
      <c r="C394" s="40"/>
      <c r="D394" s="227" t="s">
        <v>144</v>
      </c>
      <c r="E394" s="40"/>
      <c r="F394" s="228" t="s">
        <v>452</v>
      </c>
      <c r="G394" s="40"/>
      <c r="H394" s="40"/>
      <c r="I394" s="229"/>
      <c r="J394" s="40"/>
      <c r="K394" s="40"/>
      <c r="L394" s="44"/>
      <c r="M394" s="230"/>
      <c r="N394" s="231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144</v>
      </c>
      <c r="AU394" s="17" t="s">
        <v>82</v>
      </c>
    </row>
    <row r="395" s="12" customFormat="1" ht="25.92" customHeight="1">
      <c r="A395" s="12"/>
      <c r="B395" s="198"/>
      <c r="C395" s="199"/>
      <c r="D395" s="200" t="s">
        <v>72</v>
      </c>
      <c r="E395" s="201" t="s">
        <v>453</v>
      </c>
      <c r="F395" s="201" t="s">
        <v>454</v>
      </c>
      <c r="G395" s="199"/>
      <c r="H395" s="199"/>
      <c r="I395" s="202"/>
      <c r="J395" s="203">
        <f>BK395</f>
        <v>0</v>
      </c>
      <c r="K395" s="199"/>
      <c r="L395" s="204"/>
      <c r="M395" s="205"/>
      <c r="N395" s="206"/>
      <c r="O395" s="206"/>
      <c r="P395" s="207">
        <f>P396+P401+P410+P450+P460+P463+P466+P512+P520+P553+P567+P582+P587+P597+P607+P610</f>
        <v>0</v>
      </c>
      <c r="Q395" s="206"/>
      <c r="R395" s="207">
        <f>R396+R401+R410+R450+R460+R463+R466+R512+R520+R553+R567+R582+R587+R597+R607+R610</f>
        <v>1.6863600000000001</v>
      </c>
      <c r="S395" s="206"/>
      <c r="T395" s="208">
        <f>T396+T401+T410+T450+T460+T463+T466+T512+T520+T553+T567+T582+T587+T597+T607+T610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9" t="s">
        <v>82</v>
      </c>
      <c r="AT395" s="210" t="s">
        <v>72</v>
      </c>
      <c r="AU395" s="210" t="s">
        <v>73</v>
      </c>
      <c r="AY395" s="209" t="s">
        <v>136</v>
      </c>
      <c r="BK395" s="211">
        <f>BK396+BK401+BK410+BK450+BK460+BK463+BK466+BK512+BK520+BK553+BK567+BK582+BK587+BK597+BK607+BK610</f>
        <v>0</v>
      </c>
    </row>
    <row r="396" s="12" customFormat="1" ht="22.8" customHeight="1">
      <c r="A396" s="12"/>
      <c r="B396" s="198"/>
      <c r="C396" s="199"/>
      <c r="D396" s="200" t="s">
        <v>72</v>
      </c>
      <c r="E396" s="212" t="s">
        <v>455</v>
      </c>
      <c r="F396" s="212" t="s">
        <v>456</v>
      </c>
      <c r="G396" s="199"/>
      <c r="H396" s="199"/>
      <c r="I396" s="202"/>
      <c r="J396" s="213">
        <f>BK396</f>
        <v>0</v>
      </c>
      <c r="K396" s="199"/>
      <c r="L396" s="204"/>
      <c r="M396" s="205"/>
      <c r="N396" s="206"/>
      <c r="O396" s="206"/>
      <c r="P396" s="207">
        <f>SUM(P397:P400)</f>
        <v>0</v>
      </c>
      <c r="Q396" s="206"/>
      <c r="R396" s="207">
        <f>SUM(R397:R400)</f>
        <v>0</v>
      </c>
      <c r="S396" s="206"/>
      <c r="T396" s="208">
        <f>SUM(T397:T400)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9" t="s">
        <v>82</v>
      </c>
      <c r="AT396" s="210" t="s">
        <v>72</v>
      </c>
      <c r="AU396" s="210" t="s">
        <v>80</v>
      </c>
      <c r="AY396" s="209" t="s">
        <v>136</v>
      </c>
      <c r="BK396" s="211">
        <f>SUM(BK397:BK400)</f>
        <v>0</v>
      </c>
    </row>
    <row r="397" s="2" customFormat="1" ht="14.4" customHeight="1">
      <c r="A397" s="38"/>
      <c r="B397" s="39"/>
      <c r="C397" s="214" t="s">
        <v>457</v>
      </c>
      <c r="D397" s="214" t="s">
        <v>138</v>
      </c>
      <c r="E397" s="215" t="s">
        <v>458</v>
      </c>
      <c r="F397" s="216" t="s">
        <v>459</v>
      </c>
      <c r="G397" s="217" t="s">
        <v>141</v>
      </c>
      <c r="H397" s="218">
        <v>602.76800000000003</v>
      </c>
      <c r="I397" s="219"/>
      <c r="J397" s="220">
        <f>ROUND(I397*H397,2)</f>
        <v>0</v>
      </c>
      <c r="K397" s="216" t="s">
        <v>142</v>
      </c>
      <c r="L397" s="44"/>
      <c r="M397" s="221" t="s">
        <v>1</v>
      </c>
      <c r="N397" s="222" t="s">
        <v>38</v>
      </c>
      <c r="O397" s="91"/>
      <c r="P397" s="223">
        <f>O397*H397</f>
        <v>0</v>
      </c>
      <c r="Q397" s="223">
        <v>0</v>
      </c>
      <c r="R397" s="223">
        <f>Q397*H397</f>
        <v>0</v>
      </c>
      <c r="S397" s="223">
        <v>0</v>
      </c>
      <c r="T397" s="224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5" t="s">
        <v>183</v>
      </c>
      <c r="AT397" s="225" t="s">
        <v>138</v>
      </c>
      <c r="AU397" s="225" t="s">
        <v>82</v>
      </c>
      <c r="AY397" s="17" t="s">
        <v>136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7" t="s">
        <v>80</v>
      </c>
      <c r="BK397" s="226">
        <f>ROUND(I397*H397,2)</f>
        <v>0</v>
      </c>
      <c r="BL397" s="17" t="s">
        <v>183</v>
      </c>
      <c r="BM397" s="225" t="s">
        <v>460</v>
      </c>
    </row>
    <row r="398" s="2" customFormat="1">
      <c r="A398" s="38"/>
      <c r="B398" s="39"/>
      <c r="C398" s="40"/>
      <c r="D398" s="227" t="s">
        <v>144</v>
      </c>
      <c r="E398" s="40"/>
      <c r="F398" s="228" t="s">
        <v>459</v>
      </c>
      <c r="G398" s="40"/>
      <c r="H398" s="40"/>
      <c r="I398" s="229"/>
      <c r="J398" s="40"/>
      <c r="K398" s="40"/>
      <c r="L398" s="44"/>
      <c r="M398" s="230"/>
      <c r="N398" s="231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144</v>
      </c>
      <c r="AU398" s="17" t="s">
        <v>82</v>
      </c>
    </row>
    <row r="399" s="14" customFormat="1">
      <c r="A399" s="14"/>
      <c r="B399" s="242"/>
      <c r="C399" s="243"/>
      <c r="D399" s="227" t="s">
        <v>145</v>
      </c>
      <c r="E399" s="244" t="s">
        <v>1</v>
      </c>
      <c r="F399" s="245" t="s">
        <v>461</v>
      </c>
      <c r="G399" s="243"/>
      <c r="H399" s="246">
        <v>602.76800000000003</v>
      </c>
      <c r="I399" s="247"/>
      <c r="J399" s="243"/>
      <c r="K399" s="243"/>
      <c r="L399" s="248"/>
      <c r="M399" s="249"/>
      <c r="N399" s="250"/>
      <c r="O399" s="250"/>
      <c r="P399" s="250"/>
      <c r="Q399" s="250"/>
      <c r="R399" s="250"/>
      <c r="S399" s="250"/>
      <c r="T399" s="25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2" t="s">
        <v>145</v>
      </c>
      <c r="AU399" s="252" t="s">
        <v>82</v>
      </c>
      <c r="AV399" s="14" t="s">
        <v>82</v>
      </c>
      <c r="AW399" s="14" t="s">
        <v>30</v>
      </c>
      <c r="AX399" s="14" t="s">
        <v>73</v>
      </c>
      <c r="AY399" s="252" t="s">
        <v>136</v>
      </c>
    </row>
    <row r="400" s="15" customFormat="1">
      <c r="A400" s="15"/>
      <c r="B400" s="253"/>
      <c r="C400" s="254"/>
      <c r="D400" s="227" t="s">
        <v>145</v>
      </c>
      <c r="E400" s="255" t="s">
        <v>1</v>
      </c>
      <c r="F400" s="256" t="s">
        <v>148</v>
      </c>
      <c r="G400" s="254"/>
      <c r="H400" s="257">
        <v>602.76800000000003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3" t="s">
        <v>145</v>
      </c>
      <c r="AU400" s="263" t="s">
        <v>82</v>
      </c>
      <c r="AV400" s="15" t="s">
        <v>143</v>
      </c>
      <c r="AW400" s="15" t="s">
        <v>30</v>
      </c>
      <c r="AX400" s="15" t="s">
        <v>80</v>
      </c>
      <c r="AY400" s="263" t="s">
        <v>136</v>
      </c>
    </row>
    <row r="401" s="12" customFormat="1" ht="22.8" customHeight="1">
      <c r="A401" s="12"/>
      <c r="B401" s="198"/>
      <c r="C401" s="199"/>
      <c r="D401" s="200" t="s">
        <v>72</v>
      </c>
      <c r="E401" s="212" t="s">
        <v>462</v>
      </c>
      <c r="F401" s="212" t="s">
        <v>463</v>
      </c>
      <c r="G401" s="199"/>
      <c r="H401" s="199"/>
      <c r="I401" s="202"/>
      <c r="J401" s="213">
        <f>BK401</f>
        <v>0</v>
      </c>
      <c r="K401" s="199"/>
      <c r="L401" s="204"/>
      <c r="M401" s="205"/>
      <c r="N401" s="206"/>
      <c r="O401" s="206"/>
      <c r="P401" s="207">
        <f>SUM(P402:P409)</f>
        <v>0</v>
      </c>
      <c r="Q401" s="206"/>
      <c r="R401" s="207">
        <f>SUM(R402:R409)</f>
        <v>0</v>
      </c>
      <c r="S401" s="206"/>
      <c r="T401" s="208">
        <f>SUM(T402:T409)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9" t="s">
        <v>82</v>
      </c>
      <c r="AT401" s="210" t="s">
        <v>72</v>
      </c>
      <c r="AU401" s="210" t="s">
        <v>80</v>
      </c>
      <c r="AY401" s="209" t="s">
        <v>136</v>
      </c>
      <c r="BK401" s="211">
        <f>SUM(BK402:BK409)</f>
        <v>0</v>
      </c>
    </row>
    <row r="402" s="2" customFormat="1" ht="14.4" customHeight="1">
      <c r="A402" s="38"/>
      <c r="B402" s="39"/>
      <c r="C402" s="214" t="s">
        <v>287</v>
      </c>
      <c r="D402" s="214" t="s">
        <v>138</v>
      </c>
      <c r="E402" s="215" t="s">
        <v>464</v>
      </c>
      <c r="F402" s="216" t="s">
        <v>465</v>
      </c>
      <c r="G402" s="217" t="s">
        <v>141</v>
      </c>
      <c r="H402" s="218">
        <v>389.45499999999998</v>
      </c>
      <c r="I402" s="219"/>
      <c r="J402" s="220">
        <f>ROUND(I402*H402,2)</f>
        <v>0</v>
      </c>
      <c r="K402" s="216" t="s">
        <v>142</v>
      </c>
      <c r="L402" s="44"/>
      <c r="M402" s="221" t="s">
        <v>1</v>
      </c>
      <c r="N402" s="222" t="s">
        <v>38</v>
      </c>
      <c r="O402" s="91"/>
      <c r="P402" s="223">
        <f>O402*H402</f>
        <v>0</v>
      </c>
      <c r="Q402" s="223">
        <v>0</v>
      </c>
      <c r="R402" s="223">
        <f>Q402*H402</f>
        <v>0</v>
      </c>
      <c r="S402" s="223">
        <v>0</v>
      </c>
      <c r="T402" s="224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5" t="s">
        <v>183</v>
      </c>
      <c r="AT402" s="225" t="s">
        <v>138</v>
      </c>
      <c r="AU402" s="225" t="s">
        <v>82</v>
      </c>
      <c r="AY402" s="17" t="s">
        <v>136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7" t="s">
        <v>80</v>
      </c>
      <c r="BK402" s="226">
        <f>ROUND(I402*H402,2)</f>
        <v>0</v>
      </c>
      <c r="BL402" s="17" t="s">
        <v>183</v>
      </c>
      <c r="BM402" s="225" t="s">
        <v>466</v>
      </c>
    </row>
    <row r="403" s="2" customFormat="1">
      <c r="A403" s="38"/>
      <c r="B403" s="39"/>
      <c r="C403" s="40"/>
      <c r="D403" s="227" t="s">
        <v>144</v>
      </c>
      <c r="E403" s="40"/>
      <c r="F403" s="228" t="s">
        <v>465</v>
      </c>
      <c r="G403" s="40"/>
      <c r="H403" s="40"/>
      <c r="I403" s="229"/>
      <c r="J403" s="40"/>
      <c r="K403" s="40"/>
      <c r="L403" s="44"/>
      <c r="M403" s="230"/>
      <c r="N403" s="231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144</v>
      </c>
      <c r="AU403" s="17" t="s">
        <v>82</v>
      </c>
    </row>
    <row r="404" s="13" customFormat="1">
      <c r="A404" s="13"/>
      <c r="B404" s="232"/>
      <c r="C404" s="233"/>
      <c r="D404" s="227" t="s">
        <v>145</v>
      </c>
      <c r="E404" s="234" t="s">
        <v>1</v>
      </c>
      <c r="F404" s="235" t="s">
        <v>467</v>
      </c>
      <c r="G404" s="233"/>
      <c r="H404" s="234" t="s">
        <v>1</v>
      </c>
      <c r="I404" s="236"/>
      <c r="J404" s="233"/>
      <c r="K404" s="233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145</v>
      </c>
      <c r="AU404" s="241" t="s">
        <v>82</v>
      </c>
      <c r="AV404" s="13" t="s">
        <v>80</v>
      </c>
      <c r="AW404" s="13" t="s">
        <v>30</v>
      </c>
      <c r="AX404" s="13" t="s">
        <v>73</v>
      </c>
      <c r="AY404" s="241" t="s">
        <v>136</v>
      </c>
    </row>
    <row r="405" s="14" customFormat="1">
      <c r="A405" s="14"/>
      <c r="B405" s="242"/>
      <c r="C405" s="243"/>
      <c r="D405" s="227" t="s">
        <v>145</v>
      </c>
      <c r="E405" s="244" t="s">
        <v>1</v>
      </c>
      <c r="F405" s="245" t="s">
        <v>468</v>
      </c>
      <c r="G405" s="243"/>
      <c r="H405" s="246">
        <v>74.754000000000005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145</v>
      </c>
      <c r="AU405" s="252" t="s">
        <v>82</v>
      </c>
      <c r="AV405" s="14" t="s">
        <v>82</v>
      </c>
      <c r="AW405" s="14" t="s">
        <v>30</v>
      </c>
      <c r="AX405" s="14" t="s">
        <v>73</v>
      </c>
      <c r="AY405" s="252" t="s">
        <v>136</v>
      </c>
    </row>
    <row r="406" s="13" customFormat="1">
      <c r="A406" s="13"/>
      <c r="B406" s="232"/>
      <c r="C406" s="233"/>
      <c r="D406" s="227" t="s">
        <v>145</v>
      </c>
      <c r="E406" s="234" t="s">
        <v>1</v>
      </c>
      <c r="F406" s="235" t="s">
        <v>469</v>
      </c>
      <c r="G406" s="233"/>
      <c r="H406" s="234" t="s">
        <v>1</v>
      </c>
      <c r="I406" s="236"/>
      <c r="J406" s="233"/>
      <c r="K406" s="233"/>
      <c r="L406" s="237"/>
      <c r="M406" s="238"/>
      <c r="N406" s="239"/>
      <c r="O406" s="239"/>
      <c r="P406" s="239"/>
      <c r="Q406" s="239"/>
      <c r="R406" s="239"/>
      <c r="S406" s="239"/>
      <c r="T406" s="24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1" t="s">
        <v>145</v>
      </c>
      <c r="AU406" s="241" t="s">
        <v>82</v>
      </c>
      <c r="AV406" s="13" t="s">
        <v>80</v>
      </c>
      <c r="AW406" s="13" t="s">
        <v>30</v>
      </c>
      <c r="AX406" s="13" t="s">
        <v>73</v>
      </c>
      <c r="AY406" s="241" t="s">
        <v>136</v>
      </c>
    </row>
    <row r="407" s="14" customFormat="1">
      <c r="A407" s="14"/>
      <c r="B407" s="242"/>
      <c r="C407" s="243"/>
      <c r="D407" s="227" t="s">
        <v>145</v>
      </c>
      <c r="E407" s="244" t="s">
        <v>1</v>
      </c>
      <c r="F407" s="245" t="s">
        <v>470</v>
      </c>
      <c r="G407" s="243"/>
      <c r="H407" s="246">
        <v>315.30599999999998</v>
      </c>
      <c r="I407" s="247"/>
      <c r="J407" s="243"/>
      <c r="K407" s="243"/>
      <c r="L407" s="248"/>
      <c r="M407" s="249"/>
      <c r="N407" s="250"/>
      <c r="O407" s="250"/>
      <c r="P407" s="250"/>
      <c r="Q407" s="250"/>
      <c r="R407" s="250"/>
      <c r="S407" s="250"/>
      <c r="T407" s="25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2" t="s">
        <v>145</v>
      </c>
      <c r="AU407" s="252" t="s">
        <v>82</v>
      </c>
      <c r="AV407" s="14" t="s">
        <v>82</v>
      </c>
      <c r="AW407" s="14" t="s">
        <v>30</v>
      </c>
      <c r="AX407" s="14" t="s">
        <v>73</v>
      </c>
      <c r="AY407" s="252" t="s">
        <v>136</v>
      </c>
    </row>
    <row r="408" s="14" customFormat="1">
      <c r="A408" s="14"/>
      <c r="B408" s="242"/>
      <c r="C408" s="243"/>
      <c r="D408" s="227" t="s">
        <v>145</v>
      </c>
      <c r="E408" s="244" t="s">
        <v>1</v>
      </c>
      <c r="F408" s="245" t="s">
        <v>471</v>
      </c>
      <c r="G408" s="243"/>
      <c r="H408" s="246">
        <v>-0.60499999999999998</v>
      </c>
      <c r="I408" s="247"/>
      <c r="J408" s="243"/>
      <c r="K408" s="243"/>
      <c r="L408" s="248"/>
      <c r="M408" s="249"/>
      <c r="N408" s="250"/>
      <c r="O408" s="250"/>
      <c r="P408" s="250"/>
      <c r="Q408" s="250"/>
      <c r="R408" s="250"/>
      <c r="S408" s="250"/>
      <c r="T408" s="25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2" t="s">
        <v>145</v>
      </c>
      <c r="AU408" s="252" t="s">
        <v>82</v>
      </c>
      <c r="AV408" s="14" t="s">
        <v>82</v>
      </c>
      <c r="AW408" s="14" t="s">
        <v>30</v>
      </c>
      <c r="AX408" s="14" t="s">
        <v>73</v>
      </c>
      <c r="AY408" s="252" t="s">
        <v>136</v>
      </c>
    </row>
    <row r="409" s="15" customFormat="1">
      <c r="A409" s="15"/>
      <c r="B409" s="253"/>
      <c r="C409" s="254"/>
      <c r="D409" s="227" t="s">
        <v>145</v>
      </c>
      <c r="E409" s="255" t="s">
        <v>1</v>
      </c>
      <c r="F409" s="256" t="s">
        <v>148</v>
      </c>
      <c r="G409" s="254"/>
      <c r="H409" s="257">
        <v>389.45499999999998</v>
      </c>
      <c r="I409" s="258"/>
      <c r="J409" s="254"/>
      <c r="K409" s="254"/>
      <c r="L409" s="259"/>
      <c r="M409" s="260"/>
      <c r="N409" s="261"/>
      <c r="O409" s="261"/>
      <c r="P409" s="261"/>
      <c r="Q409" s="261"/>
      <c r="R409" s="261"/>
      <c r="S409" s="261"/>
      <c r="T409" s="262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3" t="s">
        <v>145</v>
      </c>
      <c r="AU409" s="263" t="s">
        <v>82</v>
      </c>
      <c r="AV409" s="15" t="s">
        <v>143</v>
      </c>
      <c r="AW409" s="15" t="s">
        <v>30</v>
      </c>
      <c r="AX409" s="15" t="s">
        <v>80</v>
      </c>
      <c r="AY409" s="263" t="s">
        <v>136</v>
      </c>
    </row>
    <row r="410" s="12" customFormat="1" ht="22.8" customHeight="1">
      <c r="A410" s="12"/>
      <c r="B410" s="198"/>
      <c r="C410" s="199"/>
      <c r="D410" s="200" t="s">
        <v>72</v>
      </c>
      <c r="E410" s="212" t="s">
        <v>472</v>
      </c>
      <c r="F410" s="212" t="s">
        <v>473</v>
      </c>
      <c r="G410" s="199"/>
      <c r="H410" s="199"/>
      <c r="I410" s="202"/>
      <c r="J410" s="213">
        <f>BK410</f>
        <v>0</v>
      </c>
      <c r="K410" s="199"/>
      <c r="L410" s="204"/>
      <c r="M410" s="205"/>
      <c r="N410" s="206"/>
      <c r="O410" s="206"/>
      <c r="P410" s="207">
        <f>SUM(P411:P449)</f>
        <v>0</v>
      </c>
      <c r="Q410" s="206"/>
      <c r="R410" s="207">
        <f>SUM(R411:R449)</f>
        <v>0</v>
      </c>
      <c r="S410" s="206"/>
      <c r="T410" s="208">
        <f>SUM(T411:T449)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9" t="s">
        <v>82</v>
      </c>
      <c r="AT410" s="210" t="s">
        <v>72</v>
      </c>
      <c r="AU410" s="210" t="s">
        <v>80</v>
      </c>
      <c r="AY410" s="209" t="s">
        <v>136</v>
      </c>
      <c r="BK410" s="211">
        <f>SUM(BK411:BK449)</f>
        <v>0</v>
      </c>
    </row>
    <row r="411" s="2" customFormat="1" ht="14.4" customHeight="1">
      <c r="A411" s="38"/>
      <c r="B411" s="39"/>
      <c r="C411" s="214" t="s">
        <v>474</v>
      </c>
      <c r="D411" s="214" t="s">
        <v>138</v>
      </c>
      <c r="E411" s="215" t="s">
        <v>475</v>
      </c>
      <c r="F411" s="216" t="s">
        <v>476</v>
      </c>
      <c r="G411" s="217" t="s">
        <v>477</v>
      </c>
      <c r="H411" s="218">
        <v>16</v>
      </c>
      <c r="I411" s="219"/>
      <c r="J411" s="220">
        <f>ROUND(I411*H411,2)</f>
        <v>0</v>
      </c>
      <c r="K411" s="216" t="s">
        <v>142</v>
      </c>
      <c r="L411" s="44"/>
      <c r="M411" s="221" t="s">
        <v>1</v>
      </c>
      <c r="N411" s="222" t="s">
        <v>38</v>
      </c>
      <c r="O411" s="91"/>
      <c r="P411" s="223">
        <f>O411*H411</f>
        <v>0</v>
      </c>
      <c r="Q411" s="223">
        <v>0</v>
      </c>
      <c r="R411" s="223">
        <f>Q411*H411</f>
        <v>0</v>
      </c>
      <c r="S411" s="223">
        <v>0</v>
      </c>
      <c r="T411" s="22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5" t="s">
        <v>183</v>
      </c>
      <c r="AT411" s="225" t="s">
        <v>138</v>
      </c>
      <c r="AU411" s="225" t="s">
        <v>82</v>
      </c>
      <c r="AY411" s="17" t="s">
        <v>136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7" t="s">
        <v>80</v>
      </c>
      <c r="BK411" s="226">
        <f>ROUND(I411*H411,2)</f>
        <v>0</v>
      </c>
      <c r="BL411" s="17" t="s">
        <v>183</v>
      </c>
      <c r="BM411" s="225" t="s">
        <v>478</v>
      </c>
    </row>
    <row r="412" s="2" customFormat="1">
      <c r="A412" s="38"/>
      <c r="B412" s="39"/>
      <c r="C412" s="40"/>
      <c r="D412" s="227" t="s">
        <v>144</v>
      </c>
      <c r="E412" s="40"/>
      <c r="F412" s="228" t="s">
        <v>476</v>
      </c>
      <c r="G412" s="40"/>
      <c r="H412" s="40"/>
      <c r="I412" s="229"/>
      <c r="J412" s="40"/>
      <c r="K412" s="40"/>
      <c r="L412" s="44"/>
      <c r="M412" s="230"/>
      <c r="N412" s="231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144</v>
      </c>
      <c r="AU412" s="17" t="s">
        <v>82</v>
      </c>
    </row>
    <row r="413" s="13" customFormat="1">
      <c r="A413" s="13"/>
      <c r="B413" s="232"/>
      <c r="C413" s="233"/>
      <c r="D413" s="227" t="s">
        <v>145</v>
      </c>
      <c r="E413" s="234" t="s">
        <v>1</v>
      </c>
      <c r="F413" s="235" t="s">
        <v>307</v>
      </c>
      <c r="G413" s="233"/>
      <c r="H413" s="234" t="s">
        <v>1</v>
      </c>
      <c r="I413" s="236"/>
      <c r="J413" s="233"/>
      <c r="K413" s="233"/>
      <c r="L413" s="237"/>
      <c r="M413" s="238"/>
      <c r="N413" s="239"/>
      <c r="O413" s="239"/>
      <c r="P413" s="239"/>
      <c r="Q413" s="239"/>
      <c r="R413" s="239"/>
      <c r="S413" s="239"/>
      <c r="T413" s="24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1" t="s">
        <v>145</v>
      </c>
      <c r="AU413" s="241" t="s">
        <v>82</v>
      </c>
      <c r="AV413" s="13" t="s">
        <v>80</v>
      </c>
      <c r="AW413" s="13" t="s">
        <v>30</v>
      </c>
      <c r="AX413" s="13" t="s">
        <v>73</v>
      </c>
      <c r="AY413" s="241" t="s">
        <v>136</v>
      </c>
    </row>
    <row r="414" s="14" customFormat="1">
      <c r="A414" s="14"/>
      <c r="B414" s="242"/>
      <c r="C414" s="243"/>
      <c r="D414" s="227" t="s">
        <v>145</v>
      </c>
      <c r="E414" s="244" t="s">
        <v>1</v>
      </c>
      <c r="F414" s="245" t="s">
        <v>153</v>
      </c>
      <c r="G414" s="243"/>
      <c r="H414" s="246">
        <v>3</v>
      </c>
      <c r="I414" s="247"/>
      <c r="J414" s="243"/>
      <c r="K414" s="243"/>
      <c r="L414" s="248"/>
      <c r="M414" s="249"/>
      <c r="N414" s="250"/>
      <c r="O414" s="250"/>
      <c r="P414" s="250"/>
      <c r="Q414" s="250"/>
      <c r="R414" s="250"/>
      <c r="S414" s="250"/>
      <c r="T414" s="25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2" t="s">
        <v>145</v>
      </c>
      <c r="AU414" s="252" t="s">
        <v>82</v>
      </c>
      <c r="AV414" s="14" t="s">
        <v>82</v>
      </c>
      <c r="AW414" s="14" t="s">
        <v>30</v>
      </c>
      <c r="AX414" s="14" t="s">
        <v>73</v>
      </c>
      <c r="AY414" s="252" t="s">
        <v>136</v>
      </c>
    </row>
    <row r="415" s="13" customFormat="1">
      <c r="A415" s="13"/>
      <c r="B415" s="232"/>
      <c r="C415" s="233"/>
      <c r="D415" s="227" t="s">
        <v>145</v>
      </c>
      <c r="E415" s="234" t="s">
        <v>1</v>
      </c>
      <c r="F415" s="235" t="s">
        <v>310</v>
      </c>
      <c r="G415" s="233"/>
      <c r="H415" s="234" t="s">
        <v>1</v>
      </c>
      <c r="I415" s="236"/>
      <c r="J415" s="233"/>
      <c r="K415" s="233"/>
      <c r="L415" s="237"/>
      <c r="M415" s="238"/>
      <c r="N415" s="239"/>
      <c r="O415" s="239"/>
      <c r="P415" s="239"/>
      <c r="Q415" s="239"/>
      <c r="R415" s="239"/>
      <c r="S415" s="239"/>
      <c r="T415" s="24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1" t="s">
        <v>145</v>
      </c>
      <c r="AU415" s="241" t="s">
        <v>82</v>
      </c>
      <c r="AV415" s="13" t="s">
        <v>80</v>
      </c>
      <c r="AW415" s="13" t="s">
        <v>30</v>
      </c>
      <c r="AX415" s="13" t="s">
        <v>73</v>
      </c>
      <c r="AY415" s="241" t="s">
        <v>136</v>
      </c>
    </row>
    <row r="416" s="14" customFormat="1">
      <c r="A416" s="14"/>
      <c r="B416" s="242"/>
      <c r="C416" s="243"/>
      <c r="D416" s="227" t="s">
        <v>145</v>
      </c>
      <c r="E416" s="244" t="s">
        <v>1</v>
      </c>
      <c r="F416" s="245" t="s">
        <v>162</v>
      </c>
      <c r="G416" s="243"/>
      <c r="H416" s="246">
        <v>5</v>
      </c>
      <c r="I416" s="247"/>
      <c r="J416" s="243"/>
      <c r="K416" s="243"/>
      <c r="L416" s="248"/>
      <c r="M416" s="249"/>
      <c r="N416" s="250"/>
      <c r="O416" s="250"/>
      <c r="P416" s="250"/>
      <c r="Q416" s="250"/>
      <c r="R416" s="250"/>
      <c r="S416" s="250"/>
      <c r="T416" s="25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2" t="s">
        <v>145</v>
      </c>
      <c r="AU416" s="252" t="s">
        <v>82</v>
      </c>
      <c r="AV416" s="14" t="s">
        <v>82</v>
      </c>
      <c r="AW416" s="14" t="s">
        <v>30</v>
      </c>
      <c r="AX416" s="14" t="s">
        <v>73</v>
      </c>
      <c r="AY416" s="252" t="s">
        <v>136</v>
      </c>
    </row>
    <row r="417" s="13" customFormat="1">
      <c r="A417" s="13"/>
      <c r="B417" s="232"/>
      <c r="C417" s="233"/>
      <c r="D417" s="227" t="s">
        <v>145</v>
      </c>
      <c r="E417" s="234" t="s">
        <v>1</v>
      </c>
      <c r="F417" s="235" t="s">
        <v>313</v>
      </c>
      <c r="G417" s="233"/>
      <c r="H417" s="234" t="s">
        <v>1</v>
      </c>
      <c r="I417" s="236"/>
      <c r="J417" s="233"/>
      <c r="K417" s="233"/>
      <c r="L417" s="237"/>
      <c r="M417" s="238"/>
      <c r="N417" s="239"/>
      <c r="O417" s="239"/>
      <c r="P417" s="239"/>
      <c r="Q417" s="239"/>
      <c r="R417" s="239"/>
      <c r="S417" s="239"/>
      <c r="T417" s="24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1" t="s">
        <v>145</v>
      </c>
      <c r="AU417" s="241" t="s">
        <v>82</v>
      </c>
      <c r="AV417" s="13" t="s">
        <v>80</v>
      </c>
      <c r="AW417" s="13" t="s">
        <v>30</v>
      </c>
      <c r="AX417" s="13" t="s">
        <v>73</v>
      </c>
      <c r="AY417" s="241" t="s">
        <v>136</v>
      </c>
    </row>
    <row r="418" s="14" customFormat="1">
      <c r="A418" s="14"/>
      <c r="B418" s="242"/>
      <c r="C418" s="243"/>
      <c r="D418" s="227" t="s">
        <v>145</v>
      </c>
      <c r="E418" s="244" t="s">
        <v>1</v>
      </c>
      <c r="F418" s="245" t="s">
        <v>160</v>
      </c>
      <c r="G418" s="243"/>
      <c r="H418" s="246">
        <v>8</v>
      </c>
      <c r="I418" s="247"/>
      <c r="J418" s="243"/>
      <c r="K418" s="243"/>
      <c r="L418" s="248"/>
      <c r="M418" s="249"/>
      <c r="N418" s="250"/>
      <c r="O418" s="250"/>
      <c r="P418" s="250"/>
      <c r="Q418" s="250"/>
      <c r="R418" s="250"/>
      <c r="S418" s="250"/>
      <c r="T418" s="25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2" t="s">
        <v>145</v>
      </c>
      <c r="AU418" s="252" t="s">
        <v>82</v>
      </c>
      <c r="AV418" s="14" t="s">
        <v>82</v>
      </c>
      <c r="AW418" s="14" t="s">
        <v>30</v>
      </c>
      <c r="AX418" s="14" t="s">
        <v>73</v>
      </c>
      <c r="AY418" s="252" t="s">
        <v>136</v>
      </c>
    </row>
    <row r="419" s="15" customFormat="1">
      <c r="A419" s="15"/>
      <c r="B419" s="253"/>
      <c r="C419" s="254"/>
      <c r="D419" s="227" t="s">
        <v>145</v>
      </c>
      <c r="E419" s="255" t="s">
        <v>1</v>
      </c>
      <c r="F419" s="256" t="s">
        <v>148</v>
      </c>
      <c r="G419" s="254"/>
      <c r="H419" s="257">
        <v>16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3" t="s">
        <v>145</v>
      </c>
      <c r="AU419" s="263" t="s">
        <v>82</v>
      </c>
      <c r="AV419" s="15" t="s">
        <v>143</v>
      </c>
      <c r="AW419" s="15" t="s">
        <v>30</v>
      </c>
      <c r="AX419" s="15" t="s">
        <v>80</v>
      </c>
      <c r="AY419" s="263" t="s">
        <v>136</v>
      </c>
    </row>
    <row r="420" s="2" customFormat="1" ht="14.4" customHeight="1">
      <c r="A420" s="38"/>
      <c r="B420" s="39"/>
      <c r="C420" s="214" t="s">
        <v>291</v>
      </c>
      <c r="D420" s="214" t="s">
        <v>138</v>
      </c>
      <c r="E420" s="215" t="s">
        <v>479</v>
      </c>
      <c r="F420" s="216" t="s">
        <v>480</v>
      </c>
      <c r="G420" s="217" t="s">
        <v>477</v>
      </c>
      <c r="H420" s="218">
        <v>1</v>
      </c>
      <c r="I420" s="219"/>
      <c r="J420" s="220">
        <f>ROUND(I420*H420,2)</f>
        <v>0</v>
      </c>
      <c r="K420" s="216" t="s">
        <v>142</v>
      </c>
      <c r="L420" s="44"/>
      <c r="M420" s="221" t="s">
        <v>1</v>
      </c>
      <c r="N420" s="222" t="s">
        <v>38</v>
      </c>
      <c r="O420" s="91"/>
      <c r="P420" s="223">
        <f>O420*H420</f>
        <v>0</v>
      </c>
      <c r="Q420" s="223">
        <v>0</v>
      </c>
      <c r="R420" s="223">
        <f>Q420*H420</f>
        <v>0</v>
      </c>
      <c r="S420" s="223">
        <v>0</v>
      </c>
      <c r="T420" s="224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5" t="s">
        <v>183</v>
      </c>
      <c r="AT420" s="225" t="s">
        <v>138</v>
      </c>
      <c r="AU420" s="225" t="s">
        <v>82</v>
      </c>
      <c r="AY420" s="17" t="s">
        <v>136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7" t="s">
        <v>80</v>
      </c>
      <c r="BK420" s="226">
        <f>ROUND(I420*H420,2)</f>
        <v>0</v>
      </c>
      <c r="BL420" s="17" t="s">
        <v>183</v>
      </c>
      <c r="BM420" s="225" t="s">
        <v>481</v>
      </c>
    </row>
    <row r="421" s="2" customFormat="1">
      <c r="A421" s="38"/>
      <c r="B421" s="39"/>
      <c r="C421" s="40"/>
      <c r="D421" s="227" t="s">
        <v>144</v>
      </c>
      <c r="E421" s="40"/>
      <c r="F421" s="228" t="s">
        <v>480</v>
      </c>
      <c r="G421" s="40"/>
      <c r="H421" s="40"/>
      <c r="I421" s="229"/>
      <c r="J421" s="40"/>
      <c r="K421" s="40"/>
      <c r="L421" s="44"/>
      <c r="M421" s="230"/>
      <c r="N421" s="231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144</v>
      </c>
      <c r="AU421" s="17" t="s">
        <v>82</v>
      </c>
    </row>
    <row r="422" s="2" customFormat="1" ht="14.4" customHeight="1">
      <c r="A422" s="38"/>
      <c r="B422" s="39"/>
      <c r="C422" s="214" t="s">
        <v>482</v>
      </c>
      <c r="D422" s="214" t="s">
        <v>138</v>
      </c>
      <c r="E422" s="215" t="s">
        <v>483</v>
      </c>
      <c r="F422" s="216" t="s">
        <v>484</v>
      </c>
      <c r="G422" s="217" t="s">
        <v>477</v>
      </c>
      <c r="H422" s="218">
        <v>22</v>
      </c>
      <c r="I422" s="219"/>
      <c r="J422" s="220">
        <f>ROUND(I422*H422,2)</f>
        <v>0</v>
      </c>
      <c r="K422" s="216" t="s">
        <v>142</v>
      </c>
      <c r="L422" s="44"/>
      <c r="M422" s="221" t="s">
        <v>1</v>
      </c>
      <c r="N422" s="222" t="s">
        <v>38</v>
      </c>
      <c r="O422" s="91"/>
      <c r="P422" s="223">
        <f>O422*H422</f>
        <v>0</v>
      </c>
      <c r="Q422" s="223">
        <v>0</v>
      </c>
      <c r="R422" s="223">
        <f>Q422*H422</f>
        <v>0</v>
      </c>
      <c r="S422" s="223">
        <v>0</v>
      </c>
      <c r="T422" s="224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5" t="s">
        <v>183</v>
      </c>
      <c r="AT422" s="225" t="s">
        <v>138</v>
      </c>
      <c r="AU422" s="225" t="s">
        <v>82</v>
      </c>
      <c r="AY422" s="17" t="s">
        <v>136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7" t="s">
        <v>80</v>
      </c>
      <c r="BK422" s="226">
        <f>ROUND(I422*H422,2)</f>
        <v>0</v>
      </c>
      <c r="BL422" s="17" t="s">
        <v>183</v>
      </c>
      <c r="BM422" s="225" t="s">
        <v>485</v>
      </c>
    </row>
    <row r="423" s="2" customFormat="1">
      <c r="A423" s="38"/>
      <c r="B423" s="39"/>
      <c r="C423" s="40"/>
      <c r="D423" s="227" t="s">
        <v>144</v>
      </c>
      <c r="E423" s="40"/>
      <c r="F423" s="228" t="s">
        <v>484</v>
      </c>
      <c r="G423" s="40"/>
      <c r="H423" s="40"/>
      <c r="I423" s="229"/>
      <c r="J423" s="40"/>
      <c r="K423" s="40"/>
      <c r="L423" s="44"/>
      <c r="M423" s="230"/>
      <c r="N423" s="231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144</v>
      </c>
      <c r="AU423" s="17" t="s">
        <v>82</v>
      </c>
    </row>
    <row r="424" s="13" customFormat="1">
      <c r="A424" s="13"/>
      <c r="B424" s="232"/>
      <c r="C424" s="233"/>
      <c r="D424" s="227" t="s">
        <v>145</v>
      </c>
      <c r="E424" s="234" t="s">
        <v>1</v>
      </c>
      <c r="F424" s="235" t="s">
        <v>307</v>
      </c>
      <c r="G424" s="233"/>
      <c r="H424" s="234" t="s">
        <v>1</v>
      </c>
      <c r="I424" s="236"/>
      <c r="J424" s="233"/>
      <c r="K424" s="233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145</v>
      </c>
      <c r="AU424" s="241" t="s">
        <v>82</v>
      </c>
      <c r="AV424" s="13" t="s">
        <v>80</v>
      </c>
      <c r="AW424" s="13" t="s">
        <v>30</v>
      </c>
      <c r="AX424" s="13" t="s">
        <v>73</v>
      </c>
      <c r="AY424" s="241" t="s">
        <v>136</v>
      </c>
    </row>
    <row r="425" s="14" customFormat="1">
      <c r="A425" s="14"/>
      <c r="B425" s="242"/>
      <c r="C425" s="243"/>
      <c r="D425" s="227" t="s">
        <v>145</v>
      </c>
      <c r="E425" s="244" t="s">
        <v>1</v>
      </c>
      <c r="F425" s="245" t="s">
        <v>82</v>
      </c>
      <c r="G425" s="243"/>
      <c r="H425" s="246">
        <v>2</v>
      </c>
      <c r="I425" s="247"/>
      <c r="J425" s="243"/>
      <c r="K425" s="243"/>
      <c r="L425" s="248"/>
      <c r="M425" s="249"/>
      <c r="N425" s="250"/>
      <c r="O425" s="250"/>
      <c r="P425" s="250"/>
      <c r="Q425" s="250"/>
      <c r="R425" s="250"/>
      <c r="S425" s="250"/>
      <c r="T425" s="25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2" t="s">
        <v>145</v>
      </c>
      <c r="AU425" s="252" t="s">
        <v>82</v>
      </c>
      <c r="AV425" s="14" t="s">
        <v>82</v>
      </c>
      <c r="AW425" s="14" t="s">
        <v>30</v>
      </c>
      <c r="AX425" s="14" t="s">
        <v>73</v>
      </c>
      <c r="AY425" s="252" t="s">
        <v>136</v>
      </c>
    </row>
    <row r="426" s="13" customFormat="1">
      <c r="A426" s="13"/>
      <c r="B426" s="232"/>
      <c r="C426" s="233"/>
      <c r="D426" s="227" t="s">
        <v>145</v>
      </c>
      <c r="E426" s="234" t="s">
        <v>1</v>
      </c>
      <c r="F426" s="235" t="s">
        <v>310</v>
      </c>
      <c r="G426" s="233"/>
      <c r="H426" s="234" t="s">
        <v>1</v>
      </c>
      <c r="I426" s="236"/>
      <c r="J426" s="233"/>
      <c r="K426" s="233"/>
      <c r="L426" s="237"/>
      <c r="M426" s="238"/>
      <c r="N426" s="239"/>
      <c r="O426" s="239"/>
      <c r="P426" s="239"/>
      <c r="Q426" s="239"/>
      <c r="R426" s="239"/>
      <c r="S426" s="239"/>
      <c r="T426" s="24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1" t="s">
        <v>145</v>
      </c>
      <c r="AU426" s="241" t="s">
        <v>82</v>
      </c>
      <c r="AV426" s="13" t="s">
        <v>80</v>
      </c>
      <c r="AW426" s="13" t="s">
        <v>30</v>
      </c>
      <c r="AX426" s="13" t="s">
        <v>73</v>
      </c>
      <c r="AY426" s="241" t="s">
        <v>136</v>
      </c>
    </row>
    <row r="427" s="14" customFormat="1">
      <c r="A427" s="14"/>
      <c r="B427" s="242"/>
      <c r="C427" s="243"/>
      <c r="D427" s="227" t="s">
        <v>145</v>
      </c>
      <c r="E427" s="244" t="s">
        <v>1</v>
      </c>
      <c r="F427" s="245" t="s">
        <v>143</v>
      </c>
      <c r="G427" s="243"/>
      <c r="H427" s="246">
        <v>4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2" t="s">
        <v>145</v>
      </c>
      <c r="AU427" s="252" t="s">
        <v>82</v>
      </c>
      <c r="AV427" s="14" t="s">
        <v>82</v>
      </c>
      <c r="AW427" s="14" t="s">
        <v>30</v>
      </c>
      <c r="AX427" s="14" t="s">
        <v>73</v>
      </c>
      <c r="AY427" s="252" t="s">
        <v>136</v>
      </c>
    </row>
    <row r="428" s="13" customFormat="1">
      <c r="A428" s="13"/>
      <c r="B428" s="232"/>
      <c r="C428" s="233"/>
      <c r="D428" s="227" t="s">
        <v>145</v>
      </c>
      <c r="E428" s="234" t="s">
        <v>1</v>
      </c>
      <c r="F428" s="235" t="s">
        <v>313</v>
      </c>
      <c r="G428" s="233"/>
      <c r="H428" s="234" t="s">
        <v>1</v>
      </c>
      <c r="I428" s="236"/>
      <c r="J428" s="233"/>
      <c r="K428" s="233"/>
      <c r="L428" s="237"/>
      <c r="M428" s="238"/>
      <c r="N428" s="239"/>
      <c r="O428" s="239"/>
      <c r="P428" s="239"/>
      <c r="Q428" s="239"/>
      <c r="R428" s="239"/>
      <c r="S428" s="239"/>
      <c r="T428" s="24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1" t="s">
        <v>145</v>
      </c>
      <c r="AU428" s="241" t="s">
        <v>82</v>
      </c>
      <c r="AV428" s="13" t="s">
        <v>80</v>
      </c>
      <c r="AW428" s="13" t="s">
        <v>30</v>
      </c>
      <c r="AX428" s="13" t="s">
        <v>73</v>
      </c>
      <c r="AY428" s="241" t="s">
        <v>136</v>
      </c>
    </row>
    <row r="429" s="14" customFormat="1">
      <c r="A429" s="14"/>
      <c r="B429" s="242"/>
      <c r="C429" s="243"/>
      <c r="D429" s="227" t="s">
        <v>145</v>
      </c>
      <c r="E429" s="244" t="s">
        <v>1</v>
      </c>
      <c r="F429" s="245" t="s">
        <v>183</v>
      </c>
      <c r="G429" s="243"/>
      <c r="H429" s="246">
        <v>16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2" t="s">
        <v>145</v>
      </c>
      <c r="AU429" s="252" t="s">
        <v>82</v>
      </c>
      <c r="AV429" s="14" t="s">
        <v>82</v>
      </c>
      <c r="AW429" s="14" t="s">
        <v>30</v>
      </c>
      <c r="AX429" s="14" t="s">
        <v>73</v>
      </c>
      <c r="AY429" s="252" t="s">
        <v>136</v>
      </c>
    </row>
    <row r="430" s="15" customFormat="1">
      <c r="A430" s="15"/>
      <c r="B430" s="253"/>
      <c r="C430" s="254"/>
      <c r="D430" s="227" t="s">
        <v>145</v>
      </c>
      <c r="E430" s="255" t="s">
        <v>1</v>
      </c>
      <c r="F430" s="256" t="s">
        <v>148</v>
      </c>
      <c r="G430" s="254"/>
      <c r="H430" s="257">
        <v>22</v>
      </c>
      <c r="I430" s="258"/>
      <c r="J430" s="254"/>
      <c r="K430" s="254"/>
      <c r="L430" s="259"/>
      <c r="M430" s="260"/>
      <c r="N430" s="261"/>
      <c r="O430" s="261"/>
      <c r="P430" s="261"/>
      <c r="Q430" s="261"/>
      <c r="R430" s="261"/>
      <c r="S430" s="261"/>
      <c r="T430" s="262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3" t="s">
        <v>145</v>
      </c>
      <c r="AU430" s="263" t="s">
        <v>82</v>
      </c>
      <c r="AV430" s="15" t="s">
        <v>143</v>
      </c>
      <c r="AW430" s="15" t="s">
        <v>30</v>
      </c>
      <c r="AX430" s="15" t="s">
        <v>80</v>
      </c>
      <c r="AY430" s="263" t="s">
        <v>136</v>
      </c>
    </row>
    <row r="431" s="2" customFormat="1" ht="14.4" customHeight="1">
      <c r="A431" s="38"/>
      <c r="B431" s="39"/>
      <c r="C431" s="214" t="s">
        <v>294</v>
      </c>
      <c r="D431" s="214" t="s">
        <v>138</v>
      </c>
      <c r="E431" s="215" t="s">
        <v>486</v>
      </c>
      <c r="F431" s="216" t="s">
        <v>487</v>
      </c>
      <c r="G431" s="217" t="s">
        <v>477</v>
      </c>
      <c r="H431" s="218">
        <v>5</v>
      </c>
      <c r="I431" s="219"/>
      <c r="J431" s="220">
        <f>ROUND(I431*H431,2)</f>
        <v>0</v>
      </c>
      <c r="K431" s="216" t="s">
        <v>142</v>
      </c>
      <c r="L431" s="44"/>
      <c r="M431" s="221" t="s">
        <v>1</v>
      </c>
      <c r="N431" s="222" t="s">
        <v>38</v>
      </c>
      <c r="O431" s="91"/>
      <c r="P431" s="223">
        <f>O431*H431</f>
        <v>0</v>
      </c>
      <c r="Q431" s="223">
        <v>0</v>
      </c>
      <c r="R431" s="223">
        <f>Q431*H431</f>
        <v>0</v>
      </c>
      <c r="S431" s="223">
        <v>0</v>
      </c>
      <c r="T431" s="224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5" t="s">
        <v>183</v>
      </c>
      <c r="AT431" s="225" t="s">
        <v>138</v>
      </c>
      <c r="AU431" s="225" t="s">
        <v>82</v>
      </c>
      <c r="AY431" s="17" t="s">
        <v>136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7" t="s">
        <v>80</v>
      </c>
      <c r="BK431" s="226">
        <f>ROUND(I431*H431,2)</f>
        <v>0</v>
      </c>
      <c r="BL431" s="17" t="s">
        <v>183</v>
      </c>
      <c r="BM431" s="225" t="s">
        <v>488</v>
      </c>
    </row>
    <row r="432" s="2" customFormat="1">
      <c r="A432" s="38"/>
      <c r="B432" s="39"/>
      <c r="C432" s="40"/>
      <c r="D432" s="227" t="s">
        <v>144</v>
      </c>
      <c r="E432" s="40"/>
      <c r="F432" s="228" t="s">
        <v>487</v>
      </c>
      <c r="G432" s="40"/>
      <c r="H432" s="40"/>
      <c r="I432" s="229"/>
      <c r="J432" s="40"/>
      <c r="K432" s="40"/>
      <c r="L432" s="44"/>
      <c r="M432" s="230"/>
      <c r="N432" s="231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144</v>
      </c>
      <c r="AU432" s="17" t="s">
        <v>82</v>
      </c>
    </row>
    <row r="433" s="13" customFormat="1">
      <c r="A433" s="13"/>
      <c r="B433" s="232"/>
      <c r="C433" s="233"/>
      <c r="D433" s="227" t="s">
        <v>145</v>
      </c>
      <c r="E433" s="234" t="s">
        <v>1</v>
      </c>
      <c r="F433" s="235" t="s">
        <v>307</v>
      </c>
      <c r="G433" s="233"/>
      <c r="H433" s="234" t="s">
        <v>1</v>
      </c>
      <c r="I433" s="236"/>
      <c r="J433" s="233"/>
      <c r="K433" s="233"/>
      <c r="L433" s="237"/>
      <c r="M433" s="238"/>
      <c r="N433" s="239"/>
      <c r="O433" s="239"/>
      <c r="P433" s="239"/>
      <c r="Q433" s="239"/>
      <c r="R433" s="239"/>
      <c r="S433" s="239"/>
      <c r="T433" s="24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1" t="s">
        <v>145</v>
      </c>
      <c r="AU433" s="241" t="s">
        <v>82</v>
      </c>
      <c r="AV433" s="13" t="s">
        <v>80</v>
      </c>
      <c r="AW433" s="13" t="s">
        <v>30</v>
      </c>
      <c r="AX433" s="13" t="s">
        <v>73</v>
      </c>
      <c r="AY433" s="241" t="s">
        <v>136</v>
      </c>
    </row>
    <row r="434" s="14" customFormat="1">
      <c r="A434" s="14"/>
      <c r="B434" s="242"/>
      <c r="C434" s="243"/>
      <c r="D434" s="227" t="s">
        <v>145</v>
      </c>
      <c r="E434" s="244" t="s">
        <v>1</v>
      </c>
      <c r="F434" s="245" t="s">
        <v>80</v>
      </c>
      <c r="G434" s="243"/>
      <c r="H434" s="246">
        <v>1</v>
      </c>
      <c r="I434" s="247"/>
      <c r="J434" s="243"/>
      <c r="K434" s="243"/>
      <c r="L434" s="248"/>
      <c r="M434" s="249"/>
      <c r="N434" s="250"/>
      <c r="O434" s="250"/>
      <c r="P434" s="250"/>
      <c r="Q434" s="250"/>
      <c r="R434" s="250"/>
      <c r="S434" s="250"/>
      <c r="T434" s="25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2" t="s">
        <v>145</v>
      </c>
      <c r="AU434" s="252" t="s">
        <v>82</v>
      </c>
      <c r="AV434" s="14" t="s">
        <v>82</v>
      </c>
      <c r="AW434" s="14" t="s">
        <v>30</v>
      </c>
      <c r="AX434" s="14" t="s">
        <v>73</v>
      </c>
      <c r="AY434" s="252" t="s">
        <v>136</v>
      </c>
    </row>
    <row r="435" s="13" customFormat="1">
      <c r="A435" s="13"/>
      <c r="B435" s="232"/>
      <c r="C435" s="233"/>
      <c r="D435" s="227" t="s">
        <v>145</v>
      </c>
      <c r="E435" s="234" t="s">
        <v>1</v>
      </c>
      <c r="F435" s="235" t="s">
        <v>310</v>
      </c>
      <c r="G435" s="233"/>
      <c r="H435" s="234" t="s">
        <v>1</v>
      </c>
      <c r="I435" s="236"/>
      <c r="J435" s="233"/>
      <c r="K435" s="233"/>
      <c r="L435" s="237"/>
      <c r="M435" s="238"/>
      <c r="N435" s="239"/>
      <c r="O435" s="239"/>
      <c r="P435" s="239"/>
      <c r="Q435" s="239"/>
      <c r="R435" s="239"/>
      <c r="S435" s="239"/>
      <c r="T435" s="24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1" t="s">
        <v>145</v>
      </c>
      <c r="AU435" s="241" t="s">
        <v>82</v>
      </c>
      <c r="AV435" s="13" t="s">
        <v>80</v>
      </c>
      <c r="AW435" s="13" t="s">
        <v>30</v>
      </c>
      <c r="AX435" s="13" t="s">
        <v>73</v>
      </c>
      <c r="AY435" s="241" t="s">
        <v>136</v>
      </c>
    </row>
    <row r="436" s="14" customFormat="1">
      <c r="A436" s="14"/>
      <c r="B436" s="242"/>
      <c r="C436" s="243"/>
      <c r="D436" s="227" t="s">
        <v>145</v>
      </c>
      <c r="E436" s="244" t="s">
        <v>1</v>
      </c>
      <c r="F436" s="245" t="s">
        <v>143</v>
      </c>
      <c r="G436" s="243"/>
      <c r="H436" s="246">
        <v>4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2" t="s">
        <v>145</v>
      </c>
      <c r="AU436" s="252" t="s">
        <v>82</v>
      </c>
      <c r="AV436" s="14" t="s">
        <v>82</v>
      </c>
      <c r="AW436" s="14" t="s">
        <v>30</v>
      </c>
      <c r="AX436" s="14" t="s">
        <v>73</v>
      </c>
      <c r="AY436" s="252" t="s">
        <v>136</v>
      </c>
    </row>
    <row r="437" s="15" customFormat="1">
      <c r="A437" s="15"/>
      <c r="B437" s="253"/>
      <c r="C437" s="254"/>
      <c r="D437" s="227" t="s">
        <v>145</v>
      </c>
      <c r="E437" s="255" t="s">
        <v>1</v>
      </c>
      <c r="F437" s="256" t="s">
        <v>148</v>
      </c>
      <c r="G437" s="254"/>
      <c r="H437" s="257">
        <v>5</v>
      </c>
      <c r="I437" s="258"/>
      <c r="J437" s="254"/>
      <c r="K437" s="254"/>
      <c r="L437" s="259"/>
      <c r="M437" s="260"/>
      <c r="N437" s="261"/>
      <c r="O437" s="261"/>
      <c r="P437" s="261"/>
      <c r="Q437" s="261"/>
      <c r="R437" s="261"/>
      <c r="S437" s="261"/>
      <c r="T437" s="262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3" t="s">
        <v>145</v>
      </c>
      <c r="AU437" s="263" t="s">
        <v>82</v>
      </c>
      <c r="AV437" s="15" t="s">
        <v>143</v>
      </c>
      <c r="AW437" s="15" t="s">
        <v>30</v>
      </c>
      <c r="AX437" s="15" t="s">
        <v>80</v>
      </c>
      <c r="AY437" s="263" t="s">
        <v>136</v>
      </c>
    </row>
    <row r="438" s="2" customFormat="1" ht="24.15" customHeight="1">
      <c r="A438" s="38"/>
      <c r="B438" s="39"/>
      <c r="C438" s="214" t="s">
        <v>489</v>
      </c>
      <c r="D438" s="214" t="s">
        <v>138</v>
      </c>
      <c r="E438" s="215" t="s">
        <v>490</v>
      </c>
      <c r="F438" s="216" t="s">
        <v>491</v>
      </c>
      <c r="G438" s="217" t="s">
        <v>477</v>
      </c>
      <c r="H438" s="218">
        <v>2</v>
      </c>
      <c r="I438" s="219"/>
      <c r="J438" s="220">
        <f>ROUND(I438*H438,2)</f>
        <v>0</v>
      </c>
      <c r="K438" s="216" t="s">
        <v>142</v>
      </c>
      <c r="L438" s="44"/>
      <c r="M438" s="221" t="s">
        <v>1</v>
      </c>
      <c r="N438" s="222" t="s">
        <v>38</v>
      </c>
      <c r="O438" s="91"/>
      <c r="P438" s="223">
        <f>O438*H438</f>
        <v>0</v>
      </c>
      <c r="Q438" s="223">
        <v>0</v>
      </c>
      <c r="R438" s="223">
        <f>Q438*H438</f>
        <v>0</v>
      </c>
      <c r="S438" s="223">
        <v>0</v>
      </c>
      <c r="T438" s="22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5" t="s">
        <v>183</v>
      </c>
      <c r="AT438" s="225" t="s">
        <v>138</v>
      </c>
      <c r="AU438" s="225" t="s">
        <v>82</v>
      </c>
      <c r="AY438" s="17" t="s">
        <v>136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7" t="s">
        <v>80</v>
      </c>
      <c r="BK438" s="226">
        <f>ROUND(I438*H438,2)</f>
        <v>0</v>
      </c>
      <c r="BL438" s="17" t="s">
        <v>183</v>
      </c>
      <c r="BM438" s="225" t="s">
        <v>492</v>
      </c>
    </row>
    <row r="439" s="2" customFormat="1">
      <c r="A439" s="38"/>
      <c r="B439" s="39"/>
      <c r="C439" s="40"/>
      <c r="D439" s="227" t="s">
        <v>144</v>
      </c>
      <c r="E439" s="40"/>
      <c r="F439" s="228" t="s">
        <v>491</v>
      </c>
      <c r="G439" s="40"/>
      <c r="H439" s="40"/>
      <c r="I439" s="229"/>
      <c r="J439" s="40"/>
      <c r="K439" s="40"/>
      <c r="L439" s="44"/>
      <c r="M439" s="230"/>
      <c r="N439" s="231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144</v>
      </c>
      <c r="AU439" s="17" t="s">
        <v>82</v>
      </c>
    </row>
    <row r="440" s="13" customFormat="1">
      <c r="A440" s="13"/>
      <c r="B440" s="232"/>
      <c r="C440" s="233"/>
      <c r="D440" s="227" t="s">
        <v>145</v>
      </c>
      <c r="E440" s="234" t="s">
        <v>1</v>
      </c>
      <c r="F440" s="235" t="s">
        <v>310</v>
      </c>
      <c r="G440" s="233"/>
      <c r="H440" s="234" t="s">
        <v>1</v>
      </c>
      <c r="I440" s="236"/>
      <c r="J440" s="233"/>
      <c r="K440" s="233"/>
      <c r="L440" s="237"/>
      <c r="M440" s="238"/>
      <c r="N440" s="239"/>
      <c r="O440" s="239"/>
      <c r="P440" s="239"/>
      <c r="Q440" s="239"/>
      <c r="R440" s="239"/>
      <c r="S440" s="239"/>
      <c r="T440" s="24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1" t="s">
        <v>145</v>
      </c>
      <c r="AU440" s="241" t="s">
        <v>82</v>
      </c>
      <c r="AV440" s="13" t="s">
        <v>80</v>
      </c>
      <c r="AW440" s="13" t="s">
        <v>30</v>
      </c>
      <c r="AX440" s="13" t="s">
        <v>73</v>
      </c>
      <c r="AY440" s="241" t="s">
        <v>136</v>
      </c>
    </row>
    <row r="441" s="14" customFormat="1">
      <c r="A441" s="14"/>
      <c r="B441" s="242"/>
      <c r="C441" s="243"/>
      <c r="D441" s="227" t="s">
        <v>145</v>
      </c>
      <c r="E441" s="244" t="s">
        <v>1</v>
      </c>
      <c r="F441" s="245" t="s">
        <v>82</v>
      </c>
      <c r="G441" s="243"/>
      <c r="H441" s="246">
        <v>2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2" t="s">
        <v>145</v>
      </c>
      <c r="AU441" s="252" t="s">
        <v>82</v>
      </c>
      <c r="AV441" s="14" t="s">
        <v>82</v>
      </c>
      <c r="AW441" s="14" t="s">
        <v>30</v>
      </c>
      <c r="AX441" s="14" t="s">
        <v>73</v>
      </c>
      <c r="AY441" s="252" t="s">
        <v>136</v>
      </c>
    </row>
    <row r="442" s="15" customFormat="1">
      <c r="A442" s="15"/>
      <c r="B442" s="253"/>
      <c r="C442" s="254"/>
      <c r="D442" s="227" t="s">
        <v>145</v>
      </c>
      <c r="E442" s="255" t="s">
        <v>1</v>
      </c>
      <c r="F442" s="256" t="s">
        <v>148</v>
      </c>
      <c r="G442" s="254"/>
      <c r="H442" s="257">
        <v>2</v>
      </c>
      <c r="I442" s="258"/>
      <c r="J442" s="254"/>
      <c r="K442" s="254"/>
      <c r="L442" s="259"/>
      <c r="M442" s="260"/>
      <c r="N442" s="261"/>
      <c r="O442" s="261"/>
      <c r="P442" s="261"/>
      <c r="Q442" s="261"/>
      <c r="R442" s="261"/>
      <c r="S442" s="261"/>
      <c r="T442" s="262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3" t="s">
        <v>145</v>
      </c>
      <c r="AU442" s="263" t="s">
        <v>82</v>
      </c>
      <c r="AV442" s="15" t="s">
        <v>143</v>
      </c>
      <c r="AW442" s="15" t="s">
        <v>30</v>
      </c>
      <c r="AX442" s="15" t="s">
        <v>80</v>
      </c>
      <c r="AY442" s="263" t="s">
        <v>136</v>
      </c>
    </row>
    <row r="443" s="2" customFormat="1" ht="14.4" customHeight="1">
      <c r="A443" s="38"/>
      <c r="B443" s="39"/>
      <c r="C443" s="214" t="s">
        <v>299</v>
      </c>
      <c r="D443" s="214" t="s">
        <v>138</v>
      </c>
      <c r="E443" s="215" t="s">
        <v>493</v>
      </c>
      <c r="F443" s="216" t="s">
        <v>494</v>
      </c>
      <c r="G443" s="217" t="s">
        <v>477</v>
      </c>
      <c r="H443" s="218">
        <v>3</v>
      </c>
      <c r="I443" s="219"/>
      <c r="J443" s="220">
        <f>ROUND(I443*H443,2)</f>
        <v>0</v>
      </c>
      <c r="K443" s="216" t="s">
        <v>142</v>
      </c>
      <c r="L443" s="44"/>
      <c r="M443" s="221" t="s">
        <v>1</v>
      </c>
      <c r="N443" s="222" t="s">
        <v>38</v>
      </c>
      <c r="O443" s="91"/>
      <c r="P443" s="223">
        <f>O443*H443</f>
        <v>0</v>
      </c>
      <c r="Q443" s="223">
        <v>0</v>
      </c>
      <c r="R443" s="223">
        <f>Q443*H443</f>
        <v>0</v>
      </c>
      <c r="S443" s="223">
        <v>0</v>
      </c>
      <c r="T443" s="224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5" t="s">
        <v>183</v>
      </c>
      <c r="AT443" s="225" t="s">
        <v>138</v>
      </c>
      <c r="AU443" s="225" t="s">
        <v>82</v>
      </c>
      <c r="AY443" s="17" t="s">
        <v>136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7" t="s">
        <v>80</v>
      </c>
      <c r="BK443" s="226">
        <f>ROUND(I443*H443,2)</f>
        <v>0</v>
      </c>
      <c r="BL443" s="17" t="s">
        <v>183</v>
      </c>
      <c r="BM443" s="225" t="s">
        <v>495</v>
      </c>
    </row>
    <row r="444" s="2" customFormat="1">
      <c r="A444" s="38"/>
      <c r="B444" s="39"/>
      <c r="C444" s="40"/>
      <c r="D444" s="227" t="s">
        <v>144</v>
      </c>
      <c r="E444" s="40"/>
      <c r="F444" s="228" t="s">
        <v>494</v>
      </c>
      <c r="G444" s="40"/>
      <c r="H444" s="40"/>
      <c r="I444" s="229"/>
      <c r="J444" s="40"/>
      <c r="K444" s="40"/>
      <c r="L444" s="44"/>
      <c r="M444" s="230"/>
      <c r="N444" s="231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144</v>
      </c>
      <c r="AU444" s="17" t="s">
        <v>82</v>
      </c>
    </row>
    <row r="445" s="13" customFormat="1">
      <c r="A445" s="13"/>
      <c r="B445" s="232"/>
      <c r="C445" s="233"/>
      <c r="D445" s="227" t="s">
        <v>145</v>
      </c>
      <c r="E445" s="234" t="s">
        <v>1</v>
      </c>
      <c r="F445" s="235" t="s">
        <v>310</v>
      </c>
      <c r="G445" s="233"/>
      <c r="H445" s="234" t="s">
        <v>1</v>
      </c>
      <c r="I445" s="236"/>
      <c r="J445" s="233"/>
      <c r="K445" s="233"/>
      <c r="L445" s="237"/>
      <c r="M445" s="238"/>
      <c r="N445" s="239"/>
      <c r="O445" s="239"/>
      <c r="P445" s="239"/>
      <c r="Q445" s="239"/>
      <c r="R445" s="239"/>
      <c r="S445" s="239"/>
      <c r="T445" s="24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1" t="s">
        <v>145</v>
      </c>
      <c r="AU445" s="241" t="s">
        <v>82</v>
      </c>
      <c r="AV445" s="13" t="s">
        <v>80</v>
      </c>
      <c r="AW445" s="13" t="s">
        <v>30</v>
      </c>
      <c r="AX445" s="13" t="s">
        <v>73</v>
      </c>
      <c r="AY445" s="241" t="s">
        <v>136</v>
      </c>
    </row>
    <row r="446" s="14" customFormat="1">
      <c r="A446" s="14"/>
      <c r="B446" s="242"/>
      <c r="C446" s="243"/>
      <c r="D446" s="227" t="s">
        <v>145</v>
      </c>
      <c r="E446" s="244" t="s">
        <v>1</v>
      </c>
      <c r="F446" s="245" t="s">
        <v>82</v>
      </c>
      <c r="G446" s="243"/>
      <c r="H446" s="246">
        <v>2</v>
      </c>
      <c r="I446" s="247"/>
      <c r="J446" s="243"/>
      <c r="K446" s="243"/>
      <c r="L446" s="248"/>
      <c r="M446" s="249"/>
      <c r="N446" s="250"/>
      <c r="O446" s="250"/>
      <c r="P446" s="250"/>
      <c r="Q446" s="250"/>
      <c r="R446" s="250"/>
      <c r="S446" s="250"/>
      <c r="T446" s="25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2" t="s">
        <v>145</v>
      </c>
      <c r="AU446" s="252" t="s">
        <v>82</v>
      </c>
      <c r="AV446" s="14" t="s">
        <v>82</v>
      </c>
      <c r="AW446" s="14" t="s">
        <v>30</v>
      </c>
      <c r="AX446" s="14" t="s">
        <v>73</v>
      </c>
      <c r="AY446" s="252" t="s">
        <v>136</v>
      </c>
    </row>
    <row r="447" s="13" customFormat="1">
      <c r="A447" s="13"/>
      <c r="B447" s="232"/>
      <c r="C447" s="233"/>
      <c r="D447" s="227" t="s">
        <v>145</v>
      </c>
      <c r="E447" s="234" t="s">
        <v>1</v>
      </c>
      <c r="F447" s="235" t="s">
        <v>313</v>
      </c>
      <c r="G447" s="233"/>
      <c r="H447" s="234" t="s">
        <v>1</v>
      </c>
      <c r="I447" s="236"/>
      <c r="J447" s="233"/>
      <c r="K447" s="233"/>
      <c r="L447" s="237"/>
      <c r="M447" s="238"/>
      <c r="N447" s="239"/>
      <c r="O447" s="239"/>
      <c r="P447" s="239"/>
      <c r="Q447" s="239"/>
      <c r="R447" s="239"/>
      <c r="S447" s="239"/>
      <c r="T447" s="24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1" t="s">
        <v>145</v>
      </c>
      <c r="AU447" s="241" t="s">
        <v>82</v>
      </c>
      <c r="AV447" s="13" t="s">
        <v>80</v>
      </c>
      <c r="AW447" s="13" t="s">
        <v>30</v>
      </c>
      <c r="AX447" s="13" t="s">
        <v>73</v>
      </c>
      <c r="AY447" s="241" t="s">
        <v>136</v>
      </c>
    </row>
    <row r="448" s="14" customFormat="1">
      <c r="A448" s="14"/>
      <c r="B448" s="242"/>
      <c r="C448" s="243"/>
      <c r="D448" s="227" t="s">
        <v>145</v>
      </c>
      <c r="E448" s="244" t="s">
        <v>1</v>
      </c>
      <c r="F448" s="245" t="s">
        <v>80</v>
      </c>
      <c r="G448" s="243"/>
      <c r="H448" s="246">
        <v>1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2" t="s">
        <v>145</v>
      </c>
      <c r="AU448" s="252" t="s">
        <v>82</v>
      </c>
      <c r="AV448" s="14" t="s">
        <v>82</v>
      </c>
      <c r="AW448" s="14" t="s">
        <v>30</v>
      </c>
      <c r="AX448" s="14" t="s">
        <v>73</v>
      </c>
      <c r="AY448" s="252" t="s">
        <v>136</v>
      </c>
    </row>
    <row r="449" s="15" customFormat="1">
      <c r="A449" s="15"/>
      <c r="B449" s="253"/>
      <c r="C449" s="254"/>
      <c r="D449" s="227" t="s">
        <v>145</v>
      </c>
      <c r="E449" s="255" t="s">
        <v>1</v>
      </c>
      <c r="F449" s="256" t="s">
        <v>148</v>
      </c>
      <c r="G449" s="254"/>
      <c r="H449" s="257">
        <v>3</v>
      </c>
      <c r="I449" s="258"/>
      <c r="J449" s="254"/>
      <c r="K449" s="254"/>
      <c r="L449" s="259"/>
      <c r="M449" s="260"/>
      <c r="N449" s="261"/>
      <c r="O449" s="261"/>
      <c r="P449" s="261"/>
      <c r="Q449" s="261"/>
      <c r="R449" s="261"/>
      <c r="S449" s="261"/>
      <c r="T449" s="262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3" t="s">
        <v>145</v>
      </c>
      <c r="AU449" s="263" t="s">
        <v>82</v>
      </c>
      <c r="AV449" s="15" t="s">
        <v>143</v>
      </c>
      <c r="AW449" s="15" t="s">
        <v>30</v>
      </c>
      <c r="AX449" s="15" t="s">
        <v>80</v>
      </c>
      <c r="AY449" s="263" t="s">
        <v>136</v>
      </c>
    </row>
    <row r="450" s="12" customFormat="1" ht="22.8" customHeight="1">
      <c r="A450" s="12"/>
      <c r="B450" s="198"/>
      <c r="C450" s="199"/>
      <c r="D450" s="200" t="s">
        <v>72</v>
      </c>
      <c r="E450" s="212" t="s">
        <v>496</v>
      </c>
      <c r="F450" s="212" t="s">
        <v>497</v>
      </c>
      <c r="G450" s="199"/>
      <c r="H450" s="199"/>
      <c r="I450" s="202"/>
      <c r="J450" s="213">
        <f>BK450</f>
        <v>0</v>
      </c>
      <c r="K450" s="199"/>
      <c r="L450" s="204"/>
      <c r="M450" s="205"/>
      <c r="N450" s="206"/>
      <c r="O450" s="206"/>
      <c r="P450" s="207">
        <f>SUM(P451:P459)</f>
        <v>0</v>
      </c>
      <c r="Q450" s="206"/>
      <c r="R450" s="207">
        <f>SUM(R451:R459)</f>
        <v>0</v>
      </c>
      <c r="S450" s="206"/>
      <c r="T450" s="208">
        <f>SUM(T451:T459)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09" t="s">
        <v>82</v>
      </c>
      <c r="AT450" s="210" t="s">
        <v>72</v>
      </c>
      <c r="AU450" s="210" t="s">
        <v>80</v>
      </c>
      <c r="AY450" s="209" t="s">
        <v>136</v>
      </c>
      <c r="BK450" s="211">
        <f>SUM(BK451:BK459)</f>
        <v>0</v>
      </c>
    </row>
    <row r="451" s="2" customFormat="1" ht="14.4" customHeight="1">
      <c r="A451" s="38"/>
      <c r="B451" s="39"/>
      <c r="C451" s="214" t="s">
        <v>498</v>
      </c>
      <c r="D451" s="214" t="s">
        <v>138</v>
      </c>
      <c r="E451" s="215" t="s">
        <v>499</v>
      </c>
      <c r="F451" s="216" t="s">
        <v>500</v>
      </c>
      <c r="G451" s="217" t="s">
        <v>251</v>
      </c>
      <c r="H451" s="218">
        <v>5</v>
      </c>
      <c r="I451" s="219"/>
      <c r="J451" s="220">
        <f>ROUND(I451*H451,2)</f>
        <v>0</v>
      </c>
      <c r="K451" s="216" t="s">
        <v>142</v>
      </c>
      <c r="L451" s="44"/>
      <c r="M451" s="221" t="s">
        <v>1</v>
      </c>
      <c r="N451" s="222" t="s">
        <v>38</v>
      </c>
      <c r="O451" s="91"/>
      <c r="P451" s="223">
        <f>O451*H451</f>
        <v>0</v>
      </c>
      <c r="Q451" s="223">
        <v>0</v>
      </c>
      <c r="R451" s="223">
        <f>Q451*H451</f>
        <v>0</v>
      </c>
      <c r="S451" s="223">
        <v>0</v>
      </c>
      <c r="T451" s="224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5" t="s">
        <v>183</v>
      </c>
      <c r="AT451" s="225" t="s">
        <v>138</v>
      </c>
      <c r="AU451" s="225" t="s">
        <v>82</v>
      </c>
      <c r="AY451" s="17" t="s">
        <v>136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7" t="s">
        <v>80</v>
      </c>
      <c r="BK451" s="226">
        <f>ROUND(I451*H451,2)</f>
        <v>0</v>
      </c>
      <c r="BL451" s="17" t="s">
        <v>183</v>
      </c>
      <c r="BM451" s="225" t="s">
        <v>501</v>
      </c>
    </row>
    <row r="452" s="2" customFormat="1">
      <c r="A452" s="38"/>
      <c r="B452" s="39"/>
      <c r="C452" s="40"/>
      <c r="D452" s="227" t="s">
        <v>144</v>
      </c>
      <c r="E452" s="40"/>
      <c r="F452" s="228" t="s">
        <v>500</v>
      </c>
      <c r="G452" s="40"/>
      <c r="H452" s="40"/>
      <c r="I452" s="229"/>
      <c r="J452" s="40"/>
      <c r="K452" s="40"/>
      <c r="L452" s="44"/>
      <c r="M452" s="230"/>
      <c r="N452" s="231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144</v>
      </c>
      <c r="AU452" s="17" t="s">
        <v>82</v>
      </c>
    </row>
    <row r="453" s="13" customFormat="1">
      <c r="A453" s="13"/>
      <c r="B453" s="232"/>
      <c r="C453" s="233"/>
      <c r="D453" s="227" t="s">
        <v>145</v>
      </c>
      <c r="E453" s="234" t="s">
        <v>1</v>
      </c>
      <c r="F453" s="235" t="s">
        <v>307</v>
      </c>
      <c r="G453" s="233"/>
      <c r="H453" s="234" t="s">
        <v>1</v>
      </c>
      <c r="I453" s="236"/>
      <c r="J453" s="233"/>
      <c r="K453" s="233"/>
      <c r="L453" s="237"/>
      <c r="M453" s="238"/>
      <c r="N453" s="239"/>
      <c r="O453" s="239"/>
      <c r="P453" s="239"/>
      <c r="Q453" s="239"/>
      <c r="R453" s="239"/>
      <c r="S453" s="239"/>
      <c r="T453" s="24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1" t="s">
        <v>145</v>
      </c>
      <c r="AU453" s="241" t="s">
        <v>82</v>
      </c>
      <c r="AV453" s="13" t="s">
        <v>80</v>
      </c>
      <c r="AW453" s="13" t="s">
        <v>30</v>
      </c>
      <c r="AX453" s="13" t="s">
        <v>73</v>
      </c>
      <c r="AY453" s="241" t="s">
        <v>136</v>
      </c>
    </row>
    <row r="454" s="14" customFormat="1">
      <c r="A454" s="14"/>
      <c r="B454" s="242"/>
      <c r="C454" s="243"/>
      <c r="D454" s="227" t="s">
        <v>145</v>
      </c>
      <c r="E454" s="244" t="s">
        <v>1</v>
      </c>
      <c r="F454" s="245" t="s">
        <v>80</v>
      </c>
      <c r="G454" s="243"/>
      <c r="H454" s="246">
        <v>1</v>
      </c>
      <c r="I454" s="247"/>
      <c r="J454" s="243"/>
      <c r="K454" s="243"/>
      <c r="L454" s="248"/>
      <c r="M454" s="249"/>
      <c r="N454" s="250"/>
      <c r="O454" s="250"/>
      <c r="P454" s="250"/>
      <c r="Q454" s="250"/>
      <c r="R454" s="250"/>
      <c r="S454" s="250"/>
      <c r="T454" s="25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2" t="s">
        <v>145</v>
      </c>
      <c r="AU454" s="252" t="s">
        <v>82</v>
      </c>
      <c r="AV454" s="14" t="s">
        <v>82</v>
      </c>
      <c r="AW454" s="14" t="s">
        <v>30</v>
      </c>
      <c r="AX454" s="14" t="s">
        <v>73</v>
      </c>
      <c r="AY454" s="252" t="s">
        <v>136</v>
      </c>
    </row>
    <row r="455" s="13" customFormat="1">
      <c r="A455" s="13"/>
      <c r="B455" s="232"/>
      <c r="C455" s="233"/>
      <c r="D455" s="227" t="s">
        <v>145</v>
      </c>
      <c r="E455" s="234" t="s">
        <v>1</v>
      </c>
      <c r="F455" s="235" t="s">
        <v>310</v>
      </c>
      <c r="G455" s="233"/>
      <c r="H455" s="234" t="s">
        <v>1</v>
      </c>
      <c r="I455" s="236"/>
      <c r="J455" s="233"/>
      <c r="K455" s="233"/>
      <c r="L455" s="237"/>
      <c r="M455" s="238"/>
      <c r="N455" s="239"/>
      <c r="O455" s="239"/>
      <c r="P455" s="239"/>
      <c r="Q455" s="239"/>
      <c r="R455" s="239"/>
      <c r="S455" s="239"/>
      <c r="T455" s="24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1" t="s">
        <v>145</v>
      </c>
      <c r="AU455" s="241" t="s">
        <v>82</v>
      </c>
      <c r="AV455" s="13" t="s">
        <v>80</v>
      </c>
      <c r="AW455" s="13" t="s">
        <v>30</v>
      </c>
      <c r="AX455" s="13" t="s">
        <v>73</v>
      </c>
      <c r="AY455" s="241" t="s">
        <v>136</v>
      </c>
    </row>
    <row r="456" s="14" customFormat="1">
      <c r="A456" s="14"/>
      <c r="B456" s="242"/>
      <c r="C456" s="243"/>
      <c r="D456" s="227" t="s">
        <v>145</v>
      </c>
      <c r="E456" s="244" t="s">
        <v>1</v>
      </c>
      <c r="F456" s="245" t="s">
        <v>82</v>
      </c>
      <c r="G456" s="243"/>
      <c r="H456" s="246">
        <v>2</v>
      </c>
      <c r="I456" s="247"/>
      <c r="J456" s="243"/>
      <c r="K456" s="243"/>
      <c r="L456" s="248"/>
      <c r="M456" s="249"/>
      <c r="N456" s="250"/>
      <c r="O456" s="250"/>
      <c r="P456" s="250"/>
      <c r="Q456" s="250"/>
      <c r="R456" s="250"/>
      <c r="S456" s="250"/>
      <c r="T456" s="25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2" t="s">
        <v>145</v>
      </c>
      <c r="AU456" s="252" t="s">
        <v>82</v>
      </c>
      <c r="AV456" s="14" t="s">
        <v>82</v>
      </c>
      <c r="AW456" s="14" t="s">
        <v>30</v>
      </c>
      <c r="AX456" s="14" t="s">
        <v>73</v>
      </c>
      <c r="AY456" s="252" t="s">
        <v>136</v>
      </c>
    </row>
    <row r="457" s="13" customFormat="1">
      <c r="A457" s="13"/>
      <c r="B457" s="232"/>
      <c r="C457" s="233"/>
      <c r="D457" s="227" t="s">
        <v>145</v>
      </c>
      <c r="E457" s="234" t="s">
        <v>1</v>
      </c>
      <c r="F457" s="235" t="s">
        <v>313</v>
      </c>
      <c r="G457" s="233"/>
      <c r="H457" s="234" t="s">
        <v>1</v>
      </c>
      <c r="I457" s="236"/>
      <c r="J457" s="233"/>
      <c r="K457" s="233"/>
      <c r="L457" s="237"/>
      <c r="M457" s="238"/>
      <c r="N457" s="239"/>
      <c r="O457" s="239"/>
      <c r="P457" s="239"/>
      <c r="Q457" s="239"/>
      <c r="R457" s="239"/>
      <c r="S457" s="239"/>
      <c r="T457" s="24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1" t="s">
        <v>145</v>
      </c>
      <c r="AU457" s="241" t="s">
        <v>82</v>
      </c>
      <c r="AV457" s="13" t="s">
        <v>80</v>
      </c>
      <c r="AW457" s="13" t="s">
        <v>30</v>
      </c>
      <c r="AX457" s="13" t="s">
        <v>73</v>
      </c>
      <c r="AY457" s="241" t="s">
        <v>136</v>
      </c>
    </row>
    <row r="458" s="14" customFormat="1">
      <c r="A458" s="14"/>
      <c r="B458" s="242"/>
      <c r="C458" s="243"/>
      <c r="D458" s="227" t="s">
        <v>145</v>
      </c>
      <c r="E458" s="244" t="s">
        <v>1</v>
      </c>
      <c r="F458" s="245" t="s">
        <v>82</v>
      </c>
      <c r="G458" s="243"/>
      <c r="H458" s="246">
        <v>2</v>
      </c>
      <c r="I458" s="247"/>
      <c r="J458" s="243"/>
      <c r="K458" s="243"/>
      <c r="L458" s="248"/>
      <c r="M458" s="249"/>
      <c r="N458" s="250"/>
      <c r="O458" s="250"/>
      <c r="P458" s="250"/>
      <c r="Q458" s="250"/>
      <c r="R458" s="250"/>
      <c r="S458" s="250"/>
      <c r="T458" s="25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2" t="s">
        <v>145</v>
      </c>
      <c r="AU458" s="252" t="s">
        <v>82</v>
      </c>
      <c r="AV458" s="14" t="s">
        <v>82</v>
      </c>
      <c r="AW458" s="14" t="s">
        <v>30</v>
      </c>
      <c r="AX458" s="14" t="s">
        <v>73</v>
      </c>
      <c r="AY458" s="252" t="s">
        <v>136</v>
      </c>
    </row>
    <row r="459" s="15" customFormat="1">
      <c r="A459" s="15"/>
      <c r="B459" s="253"/>
      <c r="C459" s="254"/>
      <c r="D459" s="227" t="s">
        <v>145</v>
      </c>
      <c r="E459" s="255" t="s">
        <v>1</v>
      </c>
      <c r="F459" s="256" t="s">
        <v>148</v>
      </c>
      <c r="G459" s="254"/>
      <c r="H459" s="257">
        <v>5</v>
      </c>
      <c r="I459" s="258"/>
      <c r="J459" s="254"/>
      <c r="K459" s="254"/>
      <c r="L459" s="259"/>
      <c r="M459" s="260"/>
      <c r="N459" s="261"/>
      <c r="O459" s="261"/>
      <c r="P459" s="261"/>
      <c r="Q459" s="261"/>
      <c r="R459" s="261"/>
      <c r="S459" s="261"/>
      <c r="T459" s="262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3" t="s">
        <v>145</v>
      </c>
      <c r="AU459" s="263" t="s">
        <v>82</v>
      </c>
      <c r="AV459" s="15" t="s">
        <v>143</v>
      </c>
      <c r="AW459" s="15" t="s">
        <v>30</v>
      </c>
      <c r="AX459" s="15" t="s">
        <v>80</v>
      </c>
      <c r="AY459" s="263" t="s">
        <v>136</v>
      </c>
    </row>
    <row r="460" s="12" customFormat="1" ht="22.8" customHeight="1">
      <c r="A460" s="12"/>
      <c r="B460" s="198"/>
      <c r="C460" s="199"/>
      <c r="D460" s="200" t="s">
        <v>72</v>
      </c>
      <c r="E460" s="212" t="s">
        <v>502</v>
      </c>
      <c r="F460" s="212" t="s">
        <v>503</v>
      </c>
      <c r="G460" s="199"/>
      <c r="H460" s="199"/>
      <c r="I460" s="202"/>
      <c r="J460" s="213">
        <f>BK460</f>
        <v>0</v>
      </c>
      <c r="K460" s="199"/>
      <c r="L460" s="204"/>
      <c r="M460" s="205"/>
      <c r="N460" s="206"/>
      <c r="O460" s="206"/>
      <c r="P460" s="207">
        <f>SUM(P461:P462)</f>
        <v>0</v>
      </c>
      <c r="Q460" s="206"/>
      <c r="R460" s="207">
        <f>SUM(R461:R462)</f>
        <v>0</v>
      </c>
      <c r="S460" s="206"/>
      <c r="T460" s="208">
        <f>SUM(T461:T462)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09" t="s">
        <v>82</v>
      </c>
      <c r="AT460" s="210" t="s">
        <v>72</v>
      </c>
      <c r="AU460" s="210" t="s">
        <v>80</v>
      </c>
      <c r="AY460" s="209" t="s">
        <v>136</v>
      </c>
      <c r="BK460" s="211">
        <f>SUM(BK461:BK462)</f>
        <v>0</v>
      </c>
    </row>
    <row r="461" s="2" customFormat="1" ht="24.15" customHeight="1">
      <c r="A461" s="38"/>
      <c r="B461" s="39"/>
      <c r="C461" s="214" t="s">
        <v>406</v>
      </c>
      <c r="D461" s="214" t="s">
        <v>138</v>
      </c>
      <c r="E461" s="215" t="s">
        <v>504</v>
      </c>
      <c r="F461" s="216" t="s">
        <v>505</v>
      </c>
      <c r="G461" s="217" t="s">
        <v>234</v>
      </c>
      <c r="H461" s="218">
        <v>100</v>
      </c>
      <c r="I461" s="219"/>
      <c r="J461" s="220">
        <f>ROUND(I461*H461,2)</f>
        <v>0</v>
      </c>
      <c r="K461" s="216" t="s">
        <v>433</v>
      </c>
      <c r="L461" s="44"/>
      <c r="M461" s="221" t="s">
        <v>1</v>
      </c>
      <c r="N461" s="222" t="s">
        <v>38</v>
      </c>
      <c r="O461" s="91"/>
      <c r="P461" s="223">
        <f>O461*H461</f>
        <v>0</v>
      </c>
      <c r="Q461" s="223">
        <v>0</v>
      </c>
      <c r="R461" s="223">
        <f>Q461*H461</f>
        <v>0</v>
      </c>
      <c r="S461" s="223">
        <v>0</v>
      </c>
      <c r="T461" s="224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5" t="s">
        <v>183</v>
      </c>
      <c r="AT461" s="225" t="s">
        <v>138</v>
      </c>
      <c r="AU461" s="225" t="s">
        <v>82</v>
      </c>
      <c r="AY461" s="17" t="s">
        <v>136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7" t="s">
        <v>80</v>
      </c>
      <c r="BK461" s="226">
        <f>ROUND(I461*H461,2)</f>
        <v>0</v>
      </c>
      <c r="BL461" s="17" t="s">
        <v>183</v>
      </c>
      <c r="BM461" s="225" t="s">
        <v>506</v>
      </c>
    </row>
    <row r="462" s="2" customFormat="1">
      <c r="A462" s="38"/>
      <c r="B462" s="39"/>
      <c r="C462" s="40"/>
      <c r="D462" s="227" t="s">
        <v>144</v>
      </c>
      <c r="E462" s="40"/>
      <c r="F462" s="228" t="s">
        <v>507</v>
      </c>
      <c r="G462" s="40"/>
      <c r="H462" s="40"/>
      <c r="I462" s="229"/>
      <c r="J462" s="40"/>
      <c r="K462" s="40"/>
      <c r="L462" s="44"/>
      <c r="M462" s="230"/>
      <c r="N462" s="231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144</v>
      </c>
      <c r="AU462" s="17" t="s">
        <v>82</v>
      </c>
    </row>
    <row r="463" s="12" customFormat="1" ht="22.8" customHeight="1">
      <c r="A463" s="12"/>
      <c r="B463" s="198"/>
      <c r="C463" s="199"/>
      <c r="D463" s="200" t="s">
        <v>72</v>
      </c>
      <c r="E463" s="212" t="s">
        <v>508</v>
      </c>
      <c r="F463" s="212" t="s">
        <v>509</v>
      </c>
      <c r="G463" s="199"/>
      <c r="H463" s="199"/>
      <c r="I463" s="202"/>
      <c r="J463" s="213">
        <f>BK463</f>
        <v>0</v>
      </c>
      <c r="K463" s="199"/>
      <c r="L463" s="204"/>
      <c r="M463" s="205"/>
      <c r="N463" s="206"/>
      <c r="O463" s="206"/>
      <c r="P463" s="207">
        <f>SUM(P464:P465)</f>
        <v>0</v>
      </c>
      <c r="Q463" s="206"/>
      <c r="R463" s="207">
        <f>SUM(R464:R465)</f>
        <v>0</v>
      </c>
      <c r="S463" s="206"/>
      <c r="T463" s="208">
        <f>SUM(T464:T465)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09" t="s">
        <v>82</v>
      </c>
      <c r="AT463" s="210" t="s">
        <v>72</v>
      </c>
      <c r="AU463" s="210" t="s">
        <v>80</v>
      </c>
      <c r="AY463" s="209" t="s">
        <v>136</v>
      </c>
      <c r="BK463" s="211">
        <f>SUM(BK464:BK465)</f>
        <v>0</v>
      </c>
    </row>
    <row r="464" s="2" customFormat="1" ht="24.15" customHeight="1">
      <c r="A464" s="38"/>
      <c r="B464" s="39"/>
      <c r="C464" s="214" t="s">
        <v>302</v>
      </c>
      <c r="D464" s="214" t="s">
        <v>138</v>
      </c>
      <c r="E464" s="215" t="s">
        <v>510</v>
      </c>
      <c r="F464" s="216" t="s">
        <v>511</v>
      </c>
      <c r="G464" s="217" t="s">
        <v>251</v>
      </c>
      <c r="H464" s="218">
        <v>1</v>
      </c>
      <c r="I464" s="219"/>
      <c r="J464" s="220">
        <f>ROUND(I464*H464,2)</f>
        <v>0</v>
      </c>
      <c r="K464" s="216" t="s">
        <v>142</v>
      </c>
      <c r="L464" s="44"/>
      <c r="M464" s="221" t="s">
        <v>1</v>
      </c>
      <c r="N464" s="222" t="s">
        <v>38</v>
      </c>
      <c r="O464" s="91"/>
      <c r="P464" s="223">
        <f>O464*H464</f>
        <v>0</v>
      </c>
      <c r="Q464" s="223">
        <v>0</v>
      </c>
      <c r="R464" s="223">
        <f>Q464*H464</f>
        <v>0</v>
      </c>
      <c r="S464" s="223">
        <v>0</v>
      </c>
      <c r="T464" s="224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5" t="s">
        <v>183</v>
      </c>
      <c r="AT464" s="225" t="s">
        <v>138</v>
      </c>
      <c r="AU464" s="225" t="s">
        <v>82</v>
      </c>
      <c r="AY464" s="17" t="s">
        <v>136</v>
      </c>
      <c r="BE464" s="226">
        <f>IF(N464="základní",J464,0)</f>
        <v>0</v>
      </c>
      <c r="BF464" s="226">
        <f>IF(N464="snížená",J464,0)</f>
        <v>0</v>
      </c>
      <c r="BG464" s="226">
        <f>IF(N464="zákl. přenesená",J464,0)</f>
        <v>0</v>
      </c>
      <c r="BH464" s="226">
        <f>IF(N464="sníž. přenesená",J464,0)</f>
        <v>0</v>
      </c>
      <c r="BI464" s="226">
        <f>IF(N464="nulová",J464,0)</f>
        <v>0</v>
      </c>
      <c r="BJ464" s="17" t="s">
        <v>80</v>
      </c>
      <c r="BK464" s="226">
        <f>ROUND(I464*H464,2)</f>
        <v>0</v>
      </c>
      <c r="BL464" s="17" t="s">
        <v>183</v>
      </c>
      <c r="BM464" s="225" t="s">
        <v>512</v>
      </c>
    </row>
    <row r="465" s="2" customFormat="1">
      <c r="A465" s="38"/>
      <c r="B465" s="39"/>
      <c r="C465" s="40"/>
      <c r="D465" s="227" t="s">
        <v>144</v>
      </c>
      <c r="E465" s="40"/>
      <c r="F465" s="228" t="s">
        <v>511</v>
      </c>
      <c r="G465" s="40"/>
      <c r="H465" s="40"/>
      <c r="I465" s="229"/>
      <c r="J465" s="40"/>
      <c r="K465" s="40"/>
      <c r="L465" s="44"/>
      <c r="M465" s="230"/>
      <c r="N465" s="231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144</v>
      </c>
      <c r="AU465" s="17" t="s">
        <v>82</v>
      </c>
    </row>
    <row r="466" s="12" customFormat="1" ht="22.8" customHeight="1">
      <c r="A466" s="12"/>
      <c r="B466" s="198"/>
      <c r="C466" s="199"/>
      <c r="D466" s="200" t="s">
        <v>72</v>
      </c>
      <c r="E466" s="212" t="s">
        <v>513</v>
      </c>
      <c r="F466" s="212" t="s">
        <v>514</v>
      </c>
      <c r="G466" s="199"/>
      <c r="H466" s="199"/>
      <c r="I466" s="202"/>
      <c r="J466" s="213">
        <f>BK466</f>
        <v>0</v>
      </c>
      <c r="K466" s="199"/>
      <c r="L466" s="204"/>
      <c r="M466" s="205"/>
      <c r="N466" s="206"/>
      <c r="O466" s="206"/>
      <c r="P466" s="207">
        <f>SUM(P467:P511)</f>
        <v>0</v>
      </c>
      <c r="Q466" s="206"/>
      <c r="R466" s="207">
        <f>SUM(R467:R511)</f>
        <v>0</v>
      </c>
      <c r="S466" s="206"/>
      <c r="T466" s="208">
        <f>SUM(T467:T511)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9" t="s">
        <v>82</v>
      </c>
      <c r="AT466" s="210" t="s">
        <v>72</v>
      </c>
      <c r="AU466" s="210" t="s">
        <v>80</v>
      </c>
      <c r="AY466" s="209" t="s">
        <v>136</v>
      </c>
      <c r="BK466" s="211">
        <f>SUM(BK467:BK511)</f>
        <v>0</v>
      </c>
    </row>
    <row r="467" s="2" customFormat="1" ht="24.15" customHeight="1">
      <c r="A467" s="38"/>
      <c r="B467" s="39"/>
      <c r="C467" s="214" t="s">
        <v>515</v>
      </c>
      <c r="D467" s="214" t="s">
        <v>138</v>
      </c>
      <c r="E467" s="215" t="s">
        <v>516</v>
      </c>
      <c r="F467" s="216" t="s">
        <v>517</v>
      </c>
      <c r="G467" s="217" t="s">
        <v>234</v>
      </c>
      <c r="H467" s="218">
        <v>23.09</v>
      </c>
      <c r="I467" s="219"/>
      <c r="J467" s="220">
        <f>ROUND(I467*H467,2)</f>
        <v>0</v>
      </c>
      <c r="K467" s="216" t="s">
        <v>142</v>
      </c>
      <c r="L467" s="44"/>
      <c r="M467" s="221" t="s">
        <v>1</v>
      </c>
      <c r="N467" s="222" t="s">
        <v>38</v>
      </c>
      <c r="O467" s="91"/>
      <c r="P467" s="223">
        <f>O467*H467</f>
        <v>0</v>
      </c>
      <c r="Q467" s="223">
        <v>0</v>
      </c>
      <c r="R467" s="223">
        <f>Q467*H467</f>
        <v>0</v>
      </c>
      <c r="S467" s="223">
        <v>0</v>
      </c>
      <c r="T467" s="224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5" t="s">
        <v>183</v>
      </c>
      <c r="AT467" s="225" t="s">
        <v>138</v>
      </c>
      <c r="AU467" s="225" t="s">
        <v>82</v>
      </c>
      <c r="AY467" s="17" t="s">
        <v>136</v>
      </c>
      <c r="BE467" s="226">
        <f>IF(N467="základní",J467,0)</f>
        <v>0</v>
      </c>
      <c r="BF467" s="226">
        <f>IF(N467="snížená",J467,0)</f>
        <v>0</v>
      </c>
      <c r="BG467" s="226">
        <f>IF(N467="zákl. přenesená",J467,0)</f>
        <v>0</v>
      </c>
      <c r="BH467" s="226">
        <f>IF(N467="sníž. přenesená",J467,0)</f>
        <v>0</v>
      </c>
      <c r="BI467" s="226">
        <f>IF(N467="nulová",J467,0)</f>
        <v>0</v>
      </c>
      <c r="BJ467" s="17" t="s">
        <v>80</v>
      </c>
      <c r="BK467" s="226">
        <f>ROUND(I467*H467,2)</f>
        <v>0</v>
      </c>
      <c r="BL467" s="17" t="s">
        <v>183</v>
      </c>
      <c r="BM467" s="225" t="s">
        <v>518</v>
      </c>
    </row>
    <row r="468" s="2" customFormat="1">
      <c r="A468" s="38"/>
      <c r="B468" s="39"/>
      <c r="C468" s="40"/>
      <c r="D468" s="227" t="s">
        <v>144</v>
      </c>
      <c r="E468" s="40"/>
      <c r="F468" s="228" t="s">
        <v>517</v>
      </c>
      <c r="G468" s="40"/>
      <c r="H468" s="40"/>
      <c r="I468" s="229"/>
      <c r="J468" s="40"/>
      <c r="K468" s="40"/>
      <c r="L468" s="44"/>
      <c r="M468" s="230"/>
      <c r="N468" s="231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144</v>
      </c>
      <c r="AU468" s="17" t="s">
        <v>82</v>
      </c>
    </row>
    <row r="469" s="13" customFormat="1">
      <c r="A469" s="13"/>
      <c r="B469" s="232"/>
      <c r="C469" s="233"/>
      <c r="D469" s="227" t="s">
        <v>145</v>
      </c>
      <c r="E469" s="234" t="s">
        <v>1</v>
      </c>
      <c r="F469" s="235" t="s">
        <v>469</v>
      </c>
      <c r="G469" s="233"/>
      <c r="H469" s="234" t="s">
        <v>1</v>
      </c>
      <c r="I469" s="236"/>
      <c r="J469" s="233"/>
      <c r="K469" s="233"/>
      <c r="L469" s="237"/>
      <c r="M469" s="238"/>
      <c r="N469" s="239"/>
      <c r="O469" s="239"/>
      <c r="P469" s="239"/>
      <c r="Q469" s="239"/>
      <c r="R469" s="239"/>
      <c r="S469" s="239"/>
      <c r="T469" s="24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1" t="s">
        <v>145</v>
      </c>
      <c r="AU469" s="241" t="s">
        <v>82</v>
      </c>
      <c r="AV469" s="13" t="s">
        <v>80</v>
      </c>
      <c r="AW469" s="13" t="s">
        <v>30</v>
      </c>
      <c r="AX469" s="13" t="s">
        <v>73</v>
      </c>
      <c r="AY469" s="241" t="s">
        <v>136</v>
      </c>
    </row>
    <row r="470" s="14" customFormat="1">
      <c r="A470" s="14"/>
      <c r="B470" s="242"/>
      <c r="C470" s="243"/>
      <c r="D470" s="227" t="s">
        <v>145</v>
      </c>
      <c r="E470" s="244" t="s">
        <v>1</v>
      </c>
      <c r="F470" s="245" t="s">
        <v>519</v>
      </c>
      <c r="G470" s="243"/>
      <c r="H470" s="246">
        <v>23.09</v>
      </c>
      <c r="I470" s="247"/>
      <c r="J470" s="243"/>
      <c r="K470" s="243"/>
      <c r="L470" s="248"/>
      <c r="M470" s="249"/>
      <c r="N470" s="250"/>
      <c r="O470" s="250"/>
      <c r="P470" s="250"/>
      <c r="Q470" s="250"/>
      <c r="R470" s="250"/>
      <c r="S470" s="250"/>
      <c r="T470" s="25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2" t="s">
        <v>145</v>
      </c>
      <c r="AU470" s="252" t="s">
        <v>82</v>
      </c>
      <c r="AV470" s="14" t="s">
        <v>82</v>
      </c>
      <c r="AW470" s="14" t="s">
        <v>30</v>
      </c>
      <c r="AX470" s="14" t="s">
        <v>73</v>
      </c>
      <c r="AY470" s="252" t="s">
        <v>136</v>
      </c>
    </row>
    <row r="471" s="15" customFormat="1">
      <c r="A471" s="15"/>
      <c r="B471" s="253"/>
      <c r="C471" s="254"/>
      <c r="D471" s="227" t="s">
        <v>145</v>
      </c>
      <c r="E471" s="255" t="s">
        <v>1</v>
      </c>
      <c r="F471" s="256" t="s">
        <v>148</v>
      </c>
      <c r="G471" s="254"/>
      <c r="H471" s="257">
        <v>23.09</v>
      </c>
      <c r="I471" s="258"/>
      <c r="J471" s="254"/>
      <c r="K471" s="254"/>
      <c r="L471" s="259"/>
      <c r="M471" s="260"/>
      <c r="N471" s="261"/>
      <c r="O471" s="261"/>
      <c r="P471" s="261"/>
      <c r="Q471" s="261"/>
      <c r="R471" s="261"/>
      <c r="S471" s="261"/>
      <c r="T471" s="262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3" t="s">
        <v>145</v>
      </c>
      <c r="AU471" s="263" t="s">
        <v>82</v>
      </c>
      <c r="AV471" s="15" t="s">
        <v>143</v>
      </c>
      <c r="AW471" s="15" t="s">
        <v>30</v>
      </c>
      <c r="AX471" s="15" t="s">
        <v>80</v>
      </c>
      <c r="AY471" s="263" t="s">
        <v>136</v>
      </c>
    </row>
    <row r="472" s="2" customFormat="1" ht="24.15" customHeight="1">
      <c r="A472" s="38"/>
      <c r="B472" s="39"/>
      <c r="C472" s="214" t="s">
        <v>306</v>
      </c>
      <c r="D472" s="214" t="s">
        <v>138</v>
      </c>
      <c r="E472" s="215" t="s">
        <v>520</v>
      </c>
      <c r="F472" s="216" t="s">
        <v>521</v>
      </c>
      <c r="G472" s="217" t="s">
        <v>234</v>
      </c>
      <c r="H472" s="218">
        <v>1843.9200000000001</v>
      </c>
      <c r="I472" s="219"/>
      <c r="J472" s="220">
        <f>ROUND(I472*H472,2)</f>
        <v>0</v>
      </c>
      <c r="K472" s="216" t="s">
        <v>142</v>
      </c>
      <c r="L472" s="44"/>
      <c r="M472" s="221" t="s">
        <v>1</v>
      </c>
      <c r="N472" s="222" t="s">
        <v>38</v>
      </c>
      <c r="O472" s="91"/>
      <c r="P472" s="223">
        <f>O472*H472</f>
        <v>0</v>
      </c>
      <c r="Q472" s="223">
        <v>0</v>
      </c>
      <c r="R472" s="223">
        <f>Q472*H472</f>
        <v>0</v>
      </c>
      <c r="S472" s="223">
        <v>0</v>
      </c>
      <c r="T472" s="224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5" t="s">
        <v>183</v>
      </c>
      <c r="AT472" s="225" t="s">
        <v>138</v>
      </c>
      <c r="AU472" s="225" t="s">
        <v>82</v>
      </c>
      <c r="AY472" s="17" t="s">
        <v>136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7" t="s">
        <v>80</v>
      </c>
      <c r="BK472" s="226">
        <f>ROUND(I472*H472,2)</f>
        <v>0</v>
      </c>
      <c r="BL472" s="17" t="s">
        <v>183</v>
      </c>
      <c r="BM472" s="225" t="s">
        <v>522</v>
      </c>
    </row>
    <row r="473" s="2" customFormat="1">
      <c r="A473" s="38"/>
      <c r="B473" s="39"/>
      <c r="C473" s="40"/>
      <c r="D473" s="227" t="s">
        <v>144</v>
      </c>
      <c r="E473" s="40"/>
      <c r="F473" s="228" t="s">
        <v>521</v>
      </c>
      <c r="G473" s="40"/>
      <c r="H473" s="40"/>
      <c r="I473" s="229"/>
      <c r="J473" s="40"/>
      <c r="K473" s="40"/>
      <c r="L473" s="44"/>
      <c r="M473" s="230"/>
      <c r="N473" s="231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144</v>
      </c>
      <c r="AU473" s="17" t="s">
        <v>82</v>
      </c>
    </row>
    <row r="474" s="2" customFormat="1" ht="24.15" customHeight="1">
      <c r="A474" s="38"/>
      <c r="B474" s="39"/>
      <c r="C474" s="214" t="s">
        <v>523</v>
      </c>
      <c r="D474" s="214" t="s">
        <v>138</v>
      </c>
      <c r="E474" s="215" t="s">
        <v>524</v>
      </c>
      <c r="F474" s="216" t="s">
        <v>525</v>
      </c>
      <c r="G474" s="217" t="s">
        <v>234</v>
      </c>
      <c r="H474" s="218">
        <v>653.89999999999998</v>
      </c>
      <c r="I474" s="219"/>
      <c r="J474" s="220">
        <f>ROUND(I474*H474,2)</f>
        <v>0</v>
      </c>
      <c r="K474" s="216" t="s">
        <v>142</v>
      </c>
      <c r="L474" s="44"/>
      <c r="M474" s="221" t="s">
        <v>1</v>
      </c>
      <c r="N474" s="222" t="s">
        <v>38</v>
      </c>
      <c r="O474" s="91"/>
      <c r="P474" s="223">
        <f>O474*H474</f>
        <v>0</v>
      </c>
      <c r="Q474" s="223">
        <v>0</v>
      </c>
      <c r="R474" s="223">
        <f>Q474*H474</f>
        <v>0</v>
      </c>
      <c r="S474" s="223">
        <v>0</v>
      </c>
      <c r="T474" s="224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5" t="s">
        <v>183</v>
      </c>
      <c r="AT474" s="225" t="s">
        <v>138</v>
      </c>
      <c r="AU474" s="225" t="s">
        <v>82</v>
      </c>
      <c r="AY474" s="17" t="s">
        <v>136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7" t="s">
        <v>80</v>
      </c>
      <c r="BK474" s="226">
        <f>ROUND(I474*H474,2)</f>
        <v>0</v>
      </c>
      <c r="BL474" s="17" t="s">
        <v>183</v>
      </c>
      <c r="BM474" s="225" t="s">
        <v>526</v>
      </c>
    </row>
    <row r="475" s="2" customFormat="1">
      <c r="A475" s="38"/>
      <c r="B475" s="39"/>
      <c r="C475" s="40"/>
      <c r="D475" s="227" t="s">
        <v>144</v>
      </c>
      <c r="E475" s="40"/>
      <c r="F475" s="228" t="s">
        <v>525</v>
      </c>
      <c r="G475" s="40"/>
      <c r="H475" s="40"/>
      <c r="I475" s="229"/>
      <c r="J475" s="40"/>
      <c r="K475" s="40"/>
      <c r="L475" s="44"/>
      <c r="M475" s="230"/>
      <c r="N475" s="231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144</v>
      </c>
      <c r="AU475" s="17" t="s">
        <v>82</v>
      </c>
    </row>
    <row r="476" s="13" customFormat="1">
      <c r="A476" s="13"/>
      <c r="B476" s="232"/>
      <c r="C476" s="233"/>
      <c r="D476" s="227" t="s">
        <v>145</v>
      </c>
      <c r="E476" s="234" t="s">
        <v>1</v>
      </c>
      <c r="F476" s="235" t="s">
        <v>467</v>
      </c>
      <c r="G476" s="233"/>
      <c r="H476" s="234" t="s">
        <v>1</v>
      </c>
      <c r="I476" s="236"/>
      <c r="J476" s="233"/>
      <c r="K476" s="233"/>
      <c r="L476" s="237"/>
      <c r="M476" s="238"/>
      <c r="N476" s="239"/>
      <c r="O476" s="239"/>
      <c r="P476" s="239"/>
      <c r="Q476" s="239"/>
      <c r="R476" s="239"/>
      <c r="S476" s="239"/>
      <c r="T476" s="24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1" t="s">
        <v>145</v>
      </c>
      <c r="AU476" s="241" t="s">
        <v>82</v>
      </c>
      <c r="AV476" s="13" t="s">
        <v>80</v>
      </c>
      <c r="AW476" s="13" t="s">
        <v>30</v>
      </c>
      <c r="AX476" s="13" t="s">
        <v>73</v>
      </c>
      <c r="AY476" s="241" t="s">
        <v>136</v>
      </c>
    </row>
    <row r="477" s="14" customFormat="1">
      <c r="A477" s="14"/>
      <c r="B477" s="242"/>
      <c r="C477" s="243"/>
      <c r="D477" s="227" t="s">
        <v>145</v>
      </c>
      <c r="E477" s="244" t="s">
        <v>1</v>
      </c>
      <c r="F477" s="245" t="s">
        <v>527</v>
      </c>
      <c r="G477" s="243"/>
      <c r="H477" s="246">
        <v>305.22000000000003</v>
      </c>
      <c r="I477" s="247"/>
      <c r="J477" s="243"/>
      <c r="K477" s="243"/>
      <c r="L477" s="248"/>
      <c r="M477" s="249"/>
      <c r="N477" s="250"/>
      <c r="O477" s="250"/>
      <c r="P477" s="250"/>
      <c r="Q477" s="250"/>
      <c r="R477" s="250"/>
      <c r="S477" s="250"/>
      <c r="T477" s="25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2" t="s">
        <v>145</v>
      </c>
      <c r="AU477" s="252" t="s">
        <v>82</v>
      </c>
      <c r="AV477" s="14" t="s">
        <v>82</v>
      </c>
      <c r="AW477" s="14" t="s">
        <v>30</v>
      </c>
      <c r="AX477" s="14" t="s">
        <v>73</v>
      </c>
      <c r="AY477" s="252" t="s">
        <v>136</v>
      </c>
    </row>
    <row r="478" s="13" customFormat="1">
      <c r="A478" s="13"/>
      <c r="B478" s="232"/>
      <c r="C478" s="233"/>
      <c r="D478" s="227" t="s">
        <v>145</v>
      </c>
      <c r="E478" s="234" t="s">
        <v>1</v>
      </c>
      <c r="F478" s="235" t="s">
        <v>469</v>
      </c>
      <c r="G478" s="233"/>
      <c r="H478" s="234" t="s">
        <v>1</v>
      </c>
      <c r="I478" s="236"/>
      <c r="J478" s="233"/>
      <c r="K478" s="233"/>
      <c r="L478" s="237"/>
      <c r="M478" s="238"/>
      <c r="N478" s="239"/>
      <c r="O478" s="239"/>
      <c r="P478" s="239"/>
      <c r="Q478" s="239"/>
      <c r="R478" s="239"/>
      <c r="S478" s="239"/>
      <c r="T478" s="24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1" t="s">
        <v>145</v>
      </c>
      <c r="AU478" s="241" t="s">
        <v>82</v>
      </c>
      <c r="AV478" s="13" t="s">
        <v>80</v>
      </c>
      <c r="AW478" s="13" t="s">
        <v>30</v>
      </c>
      <c r="AX478" s="13" t="s">
        <v>73</v>
      </c>
      <c r="AY478" s="241" t="s">
        <v>136</v>
      </c>
    </row>
    <row r="479" s="14" customFormat="1">
      <c r="A479" s="14"/>
      <c r="B479" s="242"/>
      <c r="C479" s="243"/>
      <c r="D479" s="227" t="s">
        <v>145</v>
      </c>
      <c r="E479" s="244" t="s">
        <v>1</v>
      </c>
      <c r="F479" s="245" t="s">
        <v>528</v>
      </c>
      <c r="G479" s="243"/>
      <c r="H479" s="246">
        <v>153.75</v>
      </c>
      <c r="I479" s="247"/>
      <c r="J479" s="243"/>
      <c r="K479" s="243"/>
      <c r="L479" s="248"/>
      <c r="M479" s="249"/>
      <c r="N479" s="250"/>
      <c r="O479" s="250"/>
      <c r="P479" s="250"/>
      <c r="Q479" s="250"/>
      <c r="R479" s="250"/>
      <c r="S479" s="250"/>
      <c r="T479" s="25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2" t="s">
        <v>145</v>
      </c>
      <c r="AU479" s="252" t="s">
        <v>82</v>
      </c>
      <c r="AV479" s="14" t="s">
        <v>82</v>
      </c>
      <c r="AW479" s="14" t="s">
        <v>30</v>
      </c>
      <c r="AX479" s="14" t="s">
        <v>73</v>
      </c>
      <c r="AY479" s="252" t="s">
        <v>136</v>
      </c>
    </row>
    <row r="480" s="13" customFormat="1">
      <c r="A480" s="13"/>
      <c r="B480" s="232"/>
      <c r="C480" s="233"/>
      <c r="D480" s="227" t="s">
        <v>145</v>
      </c>
      <c r="E480" s="234" t="s">
        <v>1</v>
      </c>
      <c r="F480" s="235" t="s">
        <v>529</v>
      </c>
      <c r="G480" s="233"/>
      <c r="H480" s="234" t="s">
        <v>1</v>
      </c>
      <c r="I480" s="236"/>
      <c r="J480" s="233"/>
      <c r="K480" s="233"/>
      <c r="L480" s="237"/>
      <c r="M480" s="238"/>
      <c r="N480" s="239"/>
      <c r="O480" s="239"/>
      <c r="P480" s="239"/>
      <c r="Q480" s="239"/>
      <c r="R480" s="239"/>
      <c r="S480" s="239"/>
      <c r="T480" s="24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1" t="s">
        <v>145</v>
      </c>
      <c r="AU480" s="241" t="s">
        <v>82</v>
      </c>
      <c r="AV480" s="13" t="s">
        <v>80</v>
      </c>
      <c r="AW480" s="13" t="s">
        <v>30</v>
      </c>
      <c r="AX480" s="13" t="s">
        <v>73</v>
      </c>
      <c r="AY480" s="241" t="s">
        <v>136</v>
      </c>
    </row>
    <row r="481" s="14" customFormat="1">
      <c r="A481" s="14"/>
      <c r="B481" s="242"/>
      <c r="C481" s="243"/>
      <c r="D481" s="227" t="s">
        <v>145</v>
      </c>
      <c r="E481" s="244" t="s">
        <v>1</v>
      </c>
      <c r="F481" s="245" t="s">
        <v>530</v>
      </c>
      <c r="G481" s="243"/>
      <c r="H481" s="246">
        <v>194.93000000000001</v>
      </c>
      <c r="I481" s="247"/>
      <c r="J481" s="243"/>
      <c r="K481" s="243"/>
      <c r="L481" s="248"/>
      <c r="M481" s="249"/>
      <c r="N481" s="250"/>
      <c r="O481" s="250"/>
      <c r="P481" s="250"/>
      <c r="Q481" s="250"/>
      <c r="R481" s="250"/>
      <c r="S481" s="250"/>
      <c r="T481" s="25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2" t="s">
        <v>145</v>
      </c>
      <c r="AU481" s="252" t="s">
        <v>82</v>
      </c>
      <c r="AV481" s="14" t="s">
        <v>82</v>
      </c>
      <c r="AW481" s="14" t="s">
        <v>30</v>
      </c>
      <c r="AX481" s="14" t="s">
        <v>73</v>
      </c>
      <c r="AY481" s="252" t="s">
        <v>136</v>
      </c>
    </row>
    <row r="482" s="15" customFormat="1">
      <c r="A482" s="15"/>
      <c r="B482" s="253"/>
      <c r="C482" s="254"/>
      <c r="D482" s="227" t="s">
        <v>145</v>
      </c>
      <c r="E482" s="255" t="s">
        <v>1</v>
      </c>
      <c r="F482" s="256" t="s">
        <v>148</v>
      </c>
      <c r="G482" s="254"/>
      <c r="H482" s="257">
        <v>653.90000000000009</v>
      </c>
      <c r="I482" s="258"/>
      <c r="J482" s="254"/>
      <c r="K482" s="254"/>
      <c r="L482" s="259"/>
      <c r="M482" s="260"/>
      <c r="N482" s="261"/>
      <c r="O482" s="261"/>
      <c r="P482" s="261"/>
      <c r="Q482" s="261"/>
      <c r="R482" s="261"/>
      <c r="S482" s="261"/>
      <c r="T482" s="262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3" t="s">
        <v>145</v>
      </c>
      <c r="AU482" s="263" t="s">
        <v>82</v>
      </c>
      <c r="AV482" s="15" t="s">
        <v>143</v>
      </c>
      <c r="AW482" s="15" t="s">
        <v>30</v>
      </c>
      <c r="AX482" s="15" t="s">
        <v>80</v>
      </c>
      <c r="AY482" s="263" t="s">
        <v>136</v>
      </c>
    </row>
    <row r="483" s="2" customFormat="1" ht="24.15" customHeight="1">
      <c r="A483" s="38"/>
      <c r="B483" s="39"/>
      <c r="C483" s="214" t="s">
        <v>317</v>
      </c>
      <c r="D483" s="214" t="s">
        <v>138</v>
      </c>
      <c r="E483" s="215" t="s">
        <v>531</v>
      </c>
      <c r="F483" s="216" t="s">
        <v>532</v>
      </c>
      <c r="G483" s="217" t="s">
        <v>234</v>
      </c>
      <c r="H483" s="218">
        <v>366.45999999999998</v>
      </c>
      <c r="I483" s="219"/>
      <c r="J483" s="220">
        <f>ROUND(I483*H483,2)</f>
        <v>0</v>
      </c>
      <c r="K483" s="216" t="s">
        <v>142</v>
      </c>
      <c r="L483" s="44"/>
      <c r="M483" s="221" t="s">
        <v>1</v>
      </c>
      <c r="N483" s="222" t="s">
        <v>38</v>
      </c>
      <c r="O483" s="91"/>
      <c r="P483" s="223">
        <f>O483*H483</f>
        <v>0</v>
      </c>
      <c r="Q483" s="223">
        <v>0</v>
      </c>
      <c r="R483" s="223">
        <f>Q483*H483</f>
        <v>0</v>
      </c>
      <c r="S483" s="223">
        <v>0</v>
      </c>
      <c r="T483" s="224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5" t="s">
        <v>183</v>
      </c>
      <c r="AT483" s="225" t="s">
        <v>138</v>
      </c>
      <c r="AU483" s="225" t="s">
        <v>82</v>
      </c>
      <c r="AY483" s="17" t="s">
        <v>136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7" t="s">
        <v>80</v>
      </c>
      <c r="BK483" s="226">
        <f>ROUND(I483*H483,2)</f>
        <v>0</v>
      </c>
      <c r="BL483" s="17" t="s">
        <v>183</v>
      </c>
      <c r="BM483" s="225" t="s">
        <v>533</v>
      </c>
    </row>
    <row r="484" s="2" customFormat="1">
      <c r="A484" s="38"/>
      <c r="B484" s="39"/>
      <c r="C484" s="40"/>
      <c r="D484" s="227" t="s">
        <v>144</v>
      </c>
      <c r="E484" s="40"/>
      <c r="F484" s="228" t="s">
        <v>532</v>
      </c>
      <c r="G484" s="40"/>
      <c r="H484" s="40"/>
      <c r="I484" s="229"/>
      <c r="J484" s="40"/>
      <c r="K484" s="40"/>
      <c r="L484" s="44"/>
      <c r="M484" s="230"/>
      <c r="N484" s="231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144</v>
      </c>
      <c r="AU484" s="17" t="s">
        <v>82</v>
      </c>
    </row>
    <row r="485" s="13" customFormat="1">
      <c r="A485" s="13"/>
      <c r="B485" s="232"/>
      <c r="C485" s="233"/>
      <c r="D485" s="227" t="s">
        <v>145</v>
      </c>
      <c r="E485" s="234" t="s">
        <v>1</v>
      </c>
      <c r="F485" s="235" t="s">
        <v>467</v>
      </c>
      <c r="G485" s="233"/>
      <c r="H485" s="234" t="s">
        <v>1</v>
      </c>
      <c r="I485" s="236"/>
      <c r="J485" s="233"/>
      <c r="K485" s="233"/>
      <c r="L485" s="237"/>
      <c r="M485" s="238"/>
      <c r="N485" s="239"/>
      <c r="O485" s="239"/>
      <c r="P485" s="239"/>
      <c r="Q485" s="239"/>
      <c r="R485" s="239"/>
      <c r="S485" s="239"/>
      <c r="T485" s="24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1" t="s">
        <v>145</v>
      </c>
      <c r="AU485" s="241" t="s">
        <v>82</v>
      </c>
      <c r="AV485" s="13" t="s">
        <v>80</v>
      </c>
      <c r="AW485" s="13" t="s">
        <v>30</v>
      </c>
      <c r="AX485" s="13" t="s">
        <v>73</v>
      </c>
      <c r="AY485" s="241" t="s">
        <v>136</v>
      </c>
    </row>
    <row r="486" s="14" customFormat="1">
      <c r="A486" s="14"/>
      <c r="B486" s="242"/>
      <c r="C486" s="243"/>
      <c r="D486" s="227" t="s">
        <v>145</v>
      </c>
      <c r="E486" s="244" t="s">
        <v>1</v>
      </c>
      <c r="F486" s="245" t="s">
        <v>534</v>
      </c>
      <c r="G486" s="243"/>
      <c r="H486" s="246">
        <v>114.58</v>
      </c>
      <c r="I486" s="247"/>
      <c r="J486" s="243"/>
      <c r="K486" s="243"/>
      <c r="L486" s="248"/>
      <c r="M486" s="249"/>
      <c r="N486" s="250"/>
      <c r="O486" s="250"/>
      <c r="P486" s="250"/>
      <c r="Q486" s="250"/>
      <c r="R486" s="250"/>
      <c r="S486" s="250"/>
      <c r="T486" s="25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2" t="s">
        <v>145</v>
      </c>
      <c r="AU486" s="252" t="s">
        <v>82</v>
      </c>
      <c r="AV486" s="14" t="s">
        <v>82</v>
      </c>
      <c r="AW486" s="14" t="s">
        <v>30</v>
      </c>
      <c r="AX486" s="14" t="s">
        <v>73</v>
      </c>
      <c r="AY486" s="252" t="s">
        <v>136</v>
      </c>
    </row>
    <row r="487" s="13" customFormat="1">
      <c r="A487" s="13"/>
      <c r="B487" s="232"/>
      <c r="C487" s="233"/>
      <c r="D487" s="227" t="s">
        <v>145</v>
      </c>
      <c r="E487" s="234" t="s">
        <v>1</v>
      </c>
      <c r="F487" s="235" t="s">
        <v>469</v>
      </c>
      <c r="G487" s="233"/>
      <c r="H487" s="234" t="s">
        <v>1</v>
      </c>
      <c r="I487" s="236"/>
      <c r="J487" s="233"/>
      <c r="K487" s="233"/>
      <c r="L487" s="237"/>
      <c r="M487" s="238"/>
      <c r="N487" s="239"/>
      <c r="O487" s="239"/>
      <c r="P487" s="239"/>
      <c r="Q487" s="239"/>
      <c r="R487" s="239"/>
      <c r="S487" s="239"/>
      <c r="T487" s="24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1" t="s">
        <v>145</v>
      </c>
      <c r="AU487" s="241" t="s">
        <v>82</v>
      </c>
      <c r="AV487" s="13" t="s">
        <v>80</v>
      </c>
      <c r="AW487" s="13" t="s">
        <v>30</v>
      </c>
      <c r="AX487" s="13" t="s">
        <v>73</v>
      </c>
      <c r="AY487" s="241" t="s">
        <v>136</v>
      </c>
    </row>
    <row r="488" s="14" customFormat="1">
      <c r="A488" s="14"/>
      <c r="B488" s="242"/>
      <c r="C488" s="243"/>
      <c r="D488" s="227" t="s">
        <v>145</v>
      </c>
      <c r="E488" s="244" t="s">
        <v>1</v>
      </c>
      <c r="F488" s="245" t="s">
        <v>535</v>
      </c>
      <c r="G488" s="243"/>
      <c r="H488" s="246">
        <v>251.88</v>
      </c>
      <c r="I488" s="247"/>
      <c r="J488" s="243"/>
      <c r="K488" s="243"/>
      <c r="L488" s="248"/>
      <c r="M488" s="249"/>
      <c r="N488" s="250"/>
      <c r="O488" s="250"/>
      <c r="P488" s="250"/>
      <c r="Q488" s="250"/>
      <c r="R488" s="250"/>
      <c r="S488" s="250"/>
      <c r="T488" s="25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2" t="s">
        <v>145</v>
      </c>
      <c r="AU488" s="252" t="s">
        <v>82</v>
      </c>
      <c r="AV488" s="14" t="s">
        <v>82</v>
      </c>
      <c r="AW488" s="14" t="s">
        <v>30</v>
      </c>
      <c r="AX488" s="14" t="s">
        <v>73</v>
      </c>
      <c r="AY488" s="252" t="s">
        <v>136</v>
      </c>
    </row>
    <row r="489" s="15" customFormat="1">
      <c r="A489" s="15"/>
      <c r="B489" s="253"/>
      <c r="C489" s="254"/>
      <c r="D489" s="227" t="s">
        <v>145</v>
      </c>
      <c r="E489" s="255" t="s">
        <v>1</v>
      </c>
      <c r="F489" s="256" t="s">
        <v>148</v>
      </c>
      <c r="G489" s="254"/>
      <c r="H489" s="257">
        <v>366.45999999999998</v>
      </c>
      <c r="I489" s="258"/>
      <c r="J489" s="254"/>
      <c r="K489" s="254"/>
      <c r="L489" s="259"/>
      <c r="M489" s="260"/>
      <c r="N489" s="261"/>
      <c r="O489" s="261"/>
      <c r="P489" s="261"/>
      <c r="Q489" s="261"/>
      <c r="R489" s="261"/>
      <c r="S489" s="261"/>
      <c r="T489" s="262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3" t="s">
        <v>145</v>
      </c>
      <c r="AU489" s="263" t="s">
        <v>82</v>
      </c>
      <c r="AV489" s="15" t="s">
        <v>143</v>
      </c>
      <c r="AW489" s="15" t="s">
        <v>30</v>
      </c>
      <c r="AX489" s="15" t="s">
        <v>80</v>
      </c>
      <c r="AY489" s="263" t="s">
        <v>136</v>
      </c>
    </row>
    <row r="490" s="2" customFormat="1" ht="14.4" customHeight="1">
      <c r="A490" s="38"/>
      <c r="B490" s="39"/>
      <c r="C490" s="214" t="s">
        <v>536</v>
      </c>
      <c r="D490" s="214" t="s">
        <v>138</v>
      </c>
      <c r="E490" s="215" t="s">
        <v>537</v>
      </c>
      <c r="F490" s="216" t="s">
        <v>538</v>
      </c>
      <c r="G490" s="217" t="s">
        <v>141</v>
      </c>
      <c r="H490" s="218">
        <v>1428.835</v>
      </c>
      <c r="I490" s="219"/>
      <c r="J490" s="220">
        <f>ROUND(I490*H490,2)</f>
        <v>0</v>
      </c>
      <c r="K490" s="216" t="s">
        <v>142</v>
      </c>
      <c r="L490" s="44"/>
      <c r="M490" s="221" t="s">
        <v>1</v>
      </c>
      <c r="N490" s="222" t="s">
        <v>38</v>
      </c>
      <c r="O490" s="91"/>
      <c r="P490" s="223">
        <f>O490*H490</f>
        <v>0</v>
      </c>
      <c r="Q490" s="223">
        <v>0</v>
      </c>
      <c r="R490" s="223">
        <f>Q490*H490</f>
        <v>0</v>
      </c>
      <c r="S490" s="223">
        <v>0</v>
      </c>
      <c r="T490" s="224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5" t="s">
        <v>183</v>
      </c>
      <c r="AT490" s="225" t="s">
        <v>138</v>
      </c>
      <c r="AU490" s="225" t="s">
        <v>82</v>
      </c>
      <c r="AY490" s="17" t="s">
        <v>136</v>
      </c>
      <c r="BE490" s="226">
        <f>IF(N490="základní",J490,0)</f>
        <v>0</v>
      </c>
      <c r="BF490" s="226">
        <f>IF(N490="snížená",J490,0)</f>
        <v>0</v>
      </c>
      <c r="BG490" s="226">
        <f>IF(N490="zákl. přenesená",J490,0)</f>
        <v>0</v>
      </c>
      <c r="BH490" s="226">
        <f>IF(N490="sníž. přenesená",J490,0)</f>
        <v>0</v>
      </c>
      <c r="BI490" s="226">
        <f>IF(N490="nulová",J490,0)</f>
        <v>0</v>
      </c>
      <c r="BJ490" s="17" t="s">
        <v>80</v>
      </c>
      <c r="BK490" s="226">
        <f>ROUND(I490*H490,2)</f>
        <v>0</v>
      </c>
      <c r="BL490" s="17" t="s">
        <v>183</v>
      </c>
      <c r="BM490" s="225" t="s">
        <v>539</v>
      </c>
    </row>
    <row r="491" s="2" customFormat="1">
      <c r="A491" s="38"/>
      <c r="B491" s="39"/>
      <c r="C491" s="40"/>
      <c r="D491" s="227" t="s">
        <v>144</v>
      </c>
      <c r="E491" s="40"/>
      <c r="F491" s="228" t="s">
        <v>538</v>
      </c>
      <c r="G491" s="40"/>
      <c r="H491" s="40"/>
      <c r="I491" s="229"/>
      <c r="J491" s="40"/>
      <c r="K491" s="40"/>
      <c r="L491" s="44"/>
      <c r="M491" s="230"/>
      <c r="N491" s="231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144</v>
      </c>
      <c r="AU491" s="17" t="s">
        <v>82</v>
      </c>
    </row>
    <row r="492" s="2" customFormat="1" ht="24.15" customHeight="1">
      <c r="A492" s="38"/>
      <c r="B492" s="39"/>
      <c r="C492" s="214" t="s">
        <v>321</v>
      </c>
      <c r="D492" s="214" t="s">
        <v>138</v>
      </c>
      <c r="E492" s="215" t="s">
        <v>540</v>
      </c>
      <c r="F492" s="216" t="s">
        <v>541</v>
      </c>
      <c r="G492" s="217" t="s">
        <v>141</v>
      </c>
      <c r="H492" s="218">
        <v>917.89999999999998</v>
      </c>
      <c r="I492" s="219"/>
      <c r="J492" s="220">
        <f>ROUND(I492*H492,2)</f>
        <v>0</v>
      </c>
      <c r="K492" s="216" t="s">
        <v>142</v>
      </c>
      <c r="L492" s="44"/>
      <c r="M492" s="221" t="s">
        <v>1</v>
      </c>
      <c r="N492" s="222" t="s">
        <v>38</v>
      </c>
      <c r="O492" s="91"/>
      <c r="P492" s="223">
        <f>O492*H492</f>
        <v>0</v>
      </c>
      <c r="Q492" s="223">
        <v>0</v>
      </c>
      <c r="R492" s="223">
        <f>Q492*H492</f>
        <v>0</v>
      </c>
      <c r="S492" s="223">
        <v>0</v>
      </c>
      <c r="T492" s="224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5" t="s">
        <v>183</v>
      </c>
      <c r="AT492" s="225" t="s">
        <v>138</v>
      </c>
      <c r="AU492" s="225" t="s">
        <v>82</v>
      </c>
      <c r="AY492" s="17" t="s">
        <v>136</v>
      </c>
      <c r="BE492" s="226">
        <f>IF(N492="základní",J492,0)</f>
        <v>0</v>
      </c>
      <c r="BF492" s="226">
        <f>IF(N492="snížená",J492,0)</f>
        <v>0</v>
      </c>
      <c r="BG492" s="226">
        <f>IF(N492="zákl. přenesená",J492,0)</f>
        <v>0</v>
      </c>
      <c r="BH492" s="226">
        <f>IF(N492="sníž. přenesená",J492,0)</f>
        <v>0</v>
      </c>
      <c r="BI492" s="226">
        <f>IF(N492="nulová",J492,0)</f>
        <v>0</v>
      </c>
      <c r="BJ492" s="17" t="s">
        <v>80</v>
      </c>
      <c r="BK492" s="226">
        <f>ROUND(I492*H492,2)</f>
        <v>0</v>
      </c>
      <c r="BL492" s="17" t="s">
        <v>183</v>
      </c>
      <c r="BM492" s="225" t="s">
        <v>542</v>
      </c>
    </row>
    <row r="493" s="2" customFormat="1">
      <c r="A493" s="38"/>
      <c r="B493" s="39"/>
      <c r="C493" s="40"/>
      <c r="D493" s="227" t="s">
        <v>144</v>
      </c>
      <c r="E493" s="40"/>
      <c r="F493" s="228" t="s">
        <v>541</v>
      </c>
      <c r="G493" s="40"/>
      <c r="H493" s="40"/>
      <c r="I493" s="229"/>
      <c r="J493" s="40"/>
      <c r="K493" s="40"/>
      <c r="L493" s="44"/>
      <c r="M493" s="230"/>
      <c r="N493" s="231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144</v>
      </c>
      <c r="AU493" s="17" t="s">
        <v>82</v>
      </c>
    </row>
    <row r="494" s="13" customFormat="1">
      <c r="A494" s="13"/>
      <c r="B494" s="232"/>
      <c r="C494" s="233"/>
      <c r="D494" s="227" t="s">
        <v>145</v>
      </c>
      <c r="E494" s="234" t="s">
        <v>1</v>
      </c>
      <c r="F494" s="235" t="s">
        <v>307</v>
      </c>
      <c r="G494" s="233"/>
      <c r="H494" s="234" t="s">
        <v>1</v>
      </c>
      <c r="I494" s="236"/>
      <c r="J494" s="233"/>
      <c r="K494" s="233"/>
      <c r="L494" s="237"/>
      <c r="M494" s="238"/>
      <c r="N494" s="239"/>
      <c r="O494" s="239"/>
      <c r="P494" s="239"/>
      <c r="Q494" s="239"/>
      <c r="R494" s="239"/>
      <c r="S494" s="239"/>
      <c r="T494" s="24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1" t="s">
        <v>145</v>
      </c>
      <c r="AU494" s="241" t="s">
        <v>82</v>
      </c>
      <c r="AV494" s="13" t="s">
        <v>80</v>
      </c>
      <c r="AW494" s="13" t="s">
        <v>30</v>
      </c>
      <c r="AX494" s="13" t="s">
        <v>73</v>
      </c>
      <c r="AY494" s="241" t="s">
        <v>136</v>
      </c>
    </row>
    <row r="495" s="14" customFormat="1">
      <c r="A495" s="14"/>
      <c r="B495" s="242"/>
      <c r="C495" s="243"/>
      <c r="D495" s="227" t="s">
        <v>145</v>
      </c>
      <c r="E495" s="244" t="s">
        <v>1</v>
      </c>
      <c r="F495" s="245" t="s">
        <v>543</v>
      </c>
      <c r="G495" s="243"/>
      <c r="H495" s="246">
        <v>394.89999999999998</v>
      </c>
      <c r="I495" s="247"/>
      <c r="J495" s="243"/>
      <c r="K495" s="243"/>
      <c r="L495" s="248"/>
      <c r="M495" s="249"/>
      <c r="N495" s="250"/>
      <c r="O495" s="250"/>
      <c r="P495" s="250"/>
      <c r="Q495" s="250"/>
      <c r="R495" s="250"/>
      <c r="S495" s="250"/>
      <c r="T495" s="25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2" t="s">
        <v>145</v>
      </c>
      <c r="AU495" s="252" t="s">
        <v>82</v>
      </c>
      <c r="AV495" s="14" t="s">
        <v>82</v>
      </c>
      <c r="AW495" s="14" t="s">
        <v>30</v>
      </c>
      <c r="AX495" s="14" t="s">
        <v>73</v>
      </c>
      <c r="AY495" s="252" t="s">
        <v>136</v>
      </c>
    </row>
    <row r="496" s="13" customFormat="1">
      <c r="A496" s="13"/>
      <c r="B496" s="232"/>
      <c r="C496" s="233"/>
      <c r="D496" s="227" t="s">
        <v>145</v>
      </c>
      <c r="E496" s="234" t="s">
        <v>1</v>
      </c>
      <c r="F496" s="235" t="s">
        <v>310</v>
      </c>
      <c r="G496" s="233"/>
      <c r="H496" s="234" t="s">
        <v>1</v>
      </c>
      <c r="I496" s="236"/>
      <c r="J496" s="233"/>
      <c r="K496" s="233"/>
      <c r="L496" s="237"/>
      <c r="M496" s="238"/>
      <c r="N496" s="239"/>
      <c r="O496" s="239"/>
      <c r="P496" s="239"/>
      <c r="Q496" s="239"/>
      <c r="R496" s="239"/>
      <c r="S496" s="239"/>
      <c r="T496" s="24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1" t="s">
        <v>145</v>
      </c>
      <c r="AU496" s="241" t="s">
        <v>82</v>
      </c>
      <c r="AV496" s="13" t="s">
        <v>80</v>
      </c>
      <c r="AW496" s="13" t="s">
        <v>30</v>
      </c>
      <c r="AX496" s="13" t="s">
        <v>73</v>
      </c>
      <c r="AY496" s="241" t="s">
        <v>136</v>
      </c>
    </row>
    <row r="497" s="14" customFormat="1">
      <c r="A497" s="14"/>
      <c r="B497" s="242"/>
      <c r="C497" s="243"/>
      <c r="D497" s="227" t="s">
        <v>145</v>
      </c>
      <c r="E497" s="244" t="s">
        <v>1</v>
      </c>
      <c r="F497" s="245" t="s">
        <v>544</v>
      </c>
      <c r="G497" s="243"/>
      <c r="H497" s="246">
        <v>477.30000000000001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2" t="s">
        <v>145</v>
      </c>
      <c r="AU497" s="252" t="s">
        <v>82</v>
      </c>
      <c r="AV497" s="14" t="s">
        <v>82</v>
      </c>
      <c r="AW497" s="14" t="s">
        <v>30</v>
      </c>
      <c r="AX497" s="14" t="s">
        <v>73</v>
      </c>
      <c r="AY497" s="252" t="s">
        <v>136</v>
      </c>
    </row>
    <row r="498" s="13" customFormat="1">
      <c r="A498" s="13"/>
      <c r="B498" s="232"/>
      <c r="C498" s="233"/>
      <c r="D498" s="227" t="s">
        <v>145</v>
      </c>
      <c r="E498" s="234" t="s">
        <v>1</v>
      </c>
      <c r="F498" s="235" t="s">
        <v>313</v>
      </c>
      <c r="G498" s="233"/>
      <c r="H498" s="234" t="s">
        <v>1</v>
      </c>
      <c r="I498" s="236"/>
      <c r="J498" s="233"/>
      <c r="K498" s="233"/>
      <c r="L498" s="237"/>
      <c r="M498" s="238"/>
      <c r="N498" s="239"/>
      <c r="O498" s="239"/>
      <c r="P498" s="239"/>
      <c r="Q498" s="239"/>
      <c r="R498" s="239"/>
      <c r="S498" s="239"/>
      <c r="T498" s="24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1" t="s">
        <v>145</v>
      </c>
      <c r="AU498" s="241" t="s">
        <v>82</v>
      </c>
      <c r="AV498" s="13" t="s">
        <v>80</v>
      </c>
      <c r="AW498" s="13" t="s">
        <v>30</v>
      </c>
      <c r="AX498" s="13" t="s">
        <v>73</v>
      </c>
      <c r="AY498" s="241" t="s">
        <v>136</v>
      </c>
    </row>
    <row r="499" s="14" customFormat="1">
      <c r="A499" s="14"/>
      <c r="B499" s="242"/>
      <c r="C499" s="243"/>
      <c r="D499" s="227" t="s">
        <v>145</v>
      </c>
      <c r="E499" s="244" t="s">
        <v>1</v>
      </c>
      <c r="F499" s="245" t="s">
        <v>545</v>
      </c>
      <c r="G499" s="243"/>
      <c r="H499" s="246">
        <v>45.700000000000003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2" t="s">
        <v>145</v>
      </c>
      <c r="AU499" s="252" t="s">
        <v>82</v>
      </c>
      <c r="AV499" s="14" t="s">
        <v>82</v>
      </c>
      <c r="AW499" s="14" t="s">
        <v>30</v>
      </c>
      <c r="AX499" s="14" t="s">
        <v>73</v>
      </c>
      <c r="AY499" s="252" t="s">
        <v>136</v>
      </c>
    </row>
    <row r="500" s="15" customFormat="1">
      <c r="A500" s="15"/>
      <c r="B500" s="253"/>
      <c r="C500" s="254"/>
      <c r="D500" s="227" t="s">
        <v>145</v>
      </c>
      <c r="E500" s="255" t="s">
        <v>1</v>
      </c>
      <c r="F500" s="256" t="s">
        <v>148</v>
      </c>
      <c r="G500" s="254"/>
      <c r="H500" s="257">
        <v>917.90000000000009</v>
      </c>
      <c r="I500" s="258"/>
      <c r="J500" s="254"/>
      <c r="K500" s="254"/>
      <c r="L500" s="259"/>
      <c r="M500" s="260"/>
      <c r="N500" s="261"/>
      <c r="O500" s="261"/>
      <c r="P500" s="261"/>
      <c r="Q500" s="261"/>
      <c r="R500" s="261"/>
      <c r="S500" s="261"/>
      <c r="T500" s="262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63" t="s">
        <v>145</v>
      </c>
      <c r="AU500" s="263" t="s">
        <v>82</v>
      </c>
      <c r="AV500" s="15" t="s">
        <v>143</v>
      </c>
      <c r="AW500" s="15" t="s">
        <v>30</v>
      </c>
      <c r="AX500" s="15" t="s">
        <v>80</v>
      </c>
      <c r="AY500" s="263" t="s">
        <v>136</v>
      </c>
    </row>
    <row r="501" s="2" customFormat="1" ht="24.15" customHeight="1">
      <c r="A501" s="38"/>
      <c r="B501" s="39"/>
      <c r="C501" s="214" t="s">
        <v>546</v>
      </c>
      <c r="D501" s="214" t="s">
        <v>138</v>
      </c>
      <c r="E501" s="215" t="s">
        <v>547</v>
      </c>
      <c r="F501" s="216" t="s">
        <v>548</v>
      </c>
      <c r="G501" s="217" t="s">
        <v>141</v>
      </c>
      <c r="H501" s="218">
        <v>165.19999999999999</v>
      </c>
      <c r="I501" s="219"/>
      <c r="J501" s="220">
        <f>ROUND(I501*H501,2)</f>
        <v>0</v>
      </c>
      <c r="K501" s="216" t="s">
        <v>142</v>
      </c>
      <c r="L501" s="44"/>
      <c r="M501" s="221" t="s">
        <v>1</v>
      </c>
      <c r="N501" s="222" t="s">
        <v>38</v>
      </c>
      <c r="O501" s="91"/>
      <c r="P501" s="223">
        <f>O501*H501</f>
        <v>0</v>
      </c>
      <c r="Q501" s="223">
        <v>0</v>
      </c>
      <c r="R501" s="223">
        <f>Q501*H501</f>
        <v>0</v>
      </c>
      <c r="S501" s="223">
        <v>0</v>
      </c>
      <c r="T501" s="224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5" t="s">
        <v>183</v>
      </c>
      <c r="AT501" s="225" t="s">
        <v>138</v>
      </c>
      <c r="AU501" s="225" t="s">
        <v>82</v>
      </c>
      <c r="AY501" s="17" t="s">
        <v>136</v>
      </c>
      <c r="BE501" s="226">
        <f>IF(N501="základní",J501,0)</f>
        <v>0</v>
      </c>
      <c r="BF501" s="226">
        <f>IF(N501="snížená",J501,0)</f>
        <v>0</v>
      </c>
      <c r="BG501" s="226">
        <f>IF(N501="zákl. přenesená",J501,0)</f>
        <v>0</v>
      </c>
      <c r="BH501" s="226">
        <f>IF(N501="sníž. přenesená",J501,0)</f>
        <v>0</v>
      </c>
      <c r="BI501" s="226">
        <f>IF(N501="nulová",J501,0)</f>
        <v>0</v>
      </c>
      <c r="BJ501" s="17" t="s">
        <v>80</v>
      </c>
      <c r="BK501" s="226">
        <f>ROUND(I501*H501,2)</f>
        <v>0</v>
      </c>
      <c r="BL501" s="17" t="s">
        <v>183</v>
      </c>
      <c r="BM501" s="225" t="s">
        <v>549</v>
      </c>
    </row>
    <row r="502" s="2" customFormat="1">
      <c r="A502" s="38"/>
      <c r="B502" s="39"/>
      <c r="C502" s="40"/>
      <c r="D502" s="227" t="s">
        <v>144</v>
      </c>
      <c r="E502" s="40"/>
      <c r="F502" s="228" t="s">
        <v>548</v>
      </c>
      <c r="G502" s="40"/>
      <c r="H502" s="40"/>
      <c r="I502" s="229"/>
      <c r="J502" s="40"/>
      <c r="K502" s="40"/>
      <c r="L502" s="44"/>
      <c r="M502" s="230"/>
      <c r="N502" s="231"/>
      <c r="O502" s="91"/>
      <c r="P502" s="91"/>
      <c r="Q502" s="91"/>
      <c r="R502" s="91"/>
      <c r="S502" s="91"/>
      <c r="T502" s="92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144</v>
      </c>
      <c r="AU502" s="17" t="s">
        <v>82</v>
      </c>
    </row>
    <row r="503" s="13" customFormat="1">
      <c r="A503" s="13"/>
      <c r="B503" s="232"/>
      <c r="C503" s="233"/>
      <c r="D503" s="227" t="s">
        <v>145</v>
      </c>
      <c r="E503" s="234" t="s">
        <v>1</v>
      </c>
      <c r="F503" s="235" t="s">
        <v>307</v>
      </c>
      <c r="G503" s="233"/>
      <c r="H503" s="234" t="s">
        <v>1</v>
      </c>
      <c r="I503" s="236"/>
      <c r="J503" s="233"/>
      <c r="K503" s="233"/>
      <c r="L503" s="237"/>
      <c r="M503" s="238"/>
      <c r="N503" s="239"/>
      <c r="O503" s="239"/>
      <c r="P503" s="239"/>
      <c r="Q503" s="239"/>
      <c r="R503" s="239"/>
      <c r="S503" s="239"/>
      <c r="T503" s="24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1" t="s">
        <v>145</v>
      </c>
      <c r="AU503" s="241" t="s">
        <v>82</v>
      </c>
      <c r="AV503" s="13" t="s">
        <v>80</v>
      </c>
      <c r="AW503" s="13" t="s">
        <v>30</v>
      </c>
      <c r="AX503" s="13" t="s">
        <v>73</v>
      </c>
      <c r="AY503" s="241" t="s">
        <v>136</v>
      </c>
    </row>
    <row r="504" s="14" customFormat="1">
      <c r="A504" s="14"/>
      <c r="B504" s="242"/>
      <c r="C504" s="243"/>
      <c r="D504" s="227" t="s">
        <v>145</v>
      </c>
      <c r="E504" s="244" t="s">
        <v>1</v>
      </c>
      <c r="F504" s="245" t="s">
        <v>550</v>
      </c>
      <c r="G504" s="243"/>
      <c r="H504" s="246">
        <v>31.399999999999999</v>
      </c>
      <c r="I504" s="247"/>
      <c r="J504" s="243"/>
      <c r="K504" s="243"/>
      <c r="L504" s="248"/>
      <c r="M504" s="249"/>
      <c r="N504" s="250"/>
      <c r="O504" s="250"/>
      <c r="P504" s="250"/>
      <c r="Q504" s="250"/>
      <c r="R504" s="250"/>
      <c r="S504" s="250"/>
      <c r="T504" s="25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2" t="s">
        <v>145</v>
      </c>
      <c r="AU504" s="252" t="s">
        <v>82</v>
      </c>
      <c r="AV504" s="14" t="s">
        <v>82</v>
      </c>
      <c r="AW504" s="14" t="s">
        <v>30</v>
      </c>
      <c r="AX504" s="14" t="s">
        <v>73</v>
      </c>
      <c r="AY504" s="252" t="s">
        <v>136</v>
      </c>
    </row>
    <row r="505" s="13" customFormat="1">
      <c r="A505" s="13"/>
      <c r="B505" s="232"/>
      <c r="C505" s="233"/>
      <c r="D505" s="227" t="s">
        <v>145</v>
      </c>
      <c r="E505" s="234" t="s">
        <v>1</v>
      </c>
      <c r="F505" s="235" t="s">
        <v>310</v>
      </c>
      <c r="G505" s="233"/>
      <c r="H505" s="234" t="s">
        <v>1</v>
      </c>
      <c r="I505" s="236"/>
      <c r="J505" s="233"/>
      <c r="K505" s="233"/>
      <c r="L505" s="237"/>
      <c r="M505" s="238"/>
      <c r="N505" s="239"/>
      <c r="O505" s="239"/>
      <c r="P505" s="239"/>
      <c r="Q505" s="239"/>
      <c r="R505" s="239"/>
      <c r="S505" s="239"/>
      <c r="T505" s="24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1" t="s">
        <v>145</v>
      </c>
      <c r="AU505" s="241" t="s">
        <v>82</v>
      </c>
      <c r="AV505" s="13" t="s">
        <v>80</v>
      </c>
      <c r="AW505" s="13" t="s">
        <v>30</v>
      </c>
      <c r="AX505" s="13" t="s">
        <v>73</v>
      </c>
      <c r="AY505" s="241" t="s">
        <v>136</v>
      </c>
    </row>
    <row r="506" s="14" customFormat="1">
      <c r="A506" s="14"/>
      <c r="B506" s="242"/>
      <c r="C506" s="243"/>
      <c r="D506" s="227" t="s">
        <v>145</v>
      </c>
      <c r="E506" s="244" t="s">
        <v>1</v>
      </c>
      <c r="F506" s="245" t="s">
        <v>551</v>
      </c>
      <c r="G506" s="243"/>
      <c r="H506" s="246">
        <v>133.80000000000001</v>
      </c>
      <c r="I506" s="247"/>
      <c r="J506" s="243"/>
      <c r="K506" s="243"/>
      <c r="L506" s="248"/>
      <c r="M506" s="249"/>
      <c r="N506" s="250"/>
      <c r="O506" s="250"/>
      <c r="P506" s="250"/>
      <c r="Q506" s="250"/>
      <c r="R506" s="250"/>
      <c r="S506" s="250"/>
      <c r="T506" s="25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2" t="s">
        <v>145</v>
      </c>
      <c r="AU506" s="252" t="s">
        <v>82</v>
      </c>
      <c r="AV506" s="14" t="s">
        <v>82</v>
      </c>
      <c r="AW506" s="14" t="s">
        <v>30</v>
      </c>
      <c r="AX506" s="14" t="s">
        <v>73</v>
      </c>
      <c r="AY506" s="252" t="s">
        <v>136</v>
      </c>
    </row>
    <row r="507" s="15" customFormat="1">
      <c r="A507" s="15"/>
      <c r="B507" s="253"/>
      <c r="C507" s="254"/>
      <c r="D507" s="227" t="s">
        <v>145</v>
      </c>
      <c r="E507" s="255" t="s">
        <v>1</v>
      </c>
      <c r="F507" s="256" t="s">
        <v>148</v>
      </c>
      <c r="G507" s="254"/>
      <c r="H507" s="257">
        <v>165.20000000000002</v>
      </c>
      <c r="I507" s="258"/>
      <c r="J507" s="254"/>
      <c r="K507" s="254"/>
      <c r="L507" s="259"/>
      <c r="M507" s="260"/>
      <c r="N507" s="261"/>
      <c r="O507" s="261"/>
      <c r="P507" s="261"/>
      <c r="Q507" s="261"/>
      <c r="R507" s="261"/>
      <c r="S507" s="261"/>
      <c r="T507" s="262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3" t="s">
        <v>145</v>
      </c>
      <c r="AU507" s="263" t="s">
        <v>82</v>
      </c>
      <c r="AV507" s="15" t="s">
        <v>143</v>
      </c>
      <c r="AW507" s="15" t="s">
        <v>30</v>
      </c>
      <c r="AX507" s="15" t="s">
        <v>80</v>
      </c>
      <c r="AY507" s="263" t="s">
        <v>136</v>
      </c>
    </row>
    <row r="508" s="2" customFormat="1" ht="24.15" customHeight="1">
      <c r="A508" s="38"/>
      <c r="B508" s="39"/>
      <c r="C508" s="214" t="s">
        <v>326</v>
      </c>
      <c r="D508" s="214" t="s">
        <v>138</v>
      </c>
      <c r="E508" s="215" t="s">
        <v>552</v>
      </c>
      <c r="F508" s="216" t="s">
        <v>553</v>
      </c>
      <c r="G508" s="217" t="s">
        <v>141</v>
      </c>
      <c r="H508" s="218">
        <v>2117.5999999999999</v>
      </c>
      <c r="I508" s="219"/>
      <c r="J508" s="220">
        <f>ROUND(I508*H508,2)</f>
        <v>0</v>
      </c>
      <c r="K508" s="216" t="s">
        <v>142</v>
      </c>
      <c r="L508" s="44"/>
      <c r="M508" s="221" t="s">
        <v>1</v>
      </c>
      <c r="N508" s="222" t="s">
        <v>38</v>
      </c>
      <c r="O508" s="91"/>
      <c r="P508" s="223">
        <f>O508*H508</f>
        <v>0</v>
      </c>
      <c r="Q508" s="223">
        <v>0</v>
      </c>
      <c r="R508" s="223">
        <f>Q508*H508</f>
        <v>0</v>
      </c>
      <c r="S508" s="223">
        <v>0</v>
      </c>
      <c r="T508" s="224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5" t="s">
        <v>183</v>
      </c>
      <c r="AT508" s="225" t="s">
        <v>138</v>
      </c>
      <c r="AU508" s="225" t="s">
        <v>82</v>
      </c>
      <c r="AY508" s="17" t="s">
        <v>136</v>
      </c>
      <c r="BE508" s="226">
        <f>IF(N508="základní",J508,0)</f>
        <v>0</v>
      </c>
      <c r="BF508" s="226">
        <f>IF(N508="snížená",J508,0)</f>
        <v>0</v>
      </c>
      <c r="BG508" s="226">
        <f>IF(N508="zákl. přenesená",J508,0)</f>
        <v>0</v>
      </c>
      <c r="BH508" s="226">
        <f>IF(N508="sníž. přenesená",J508,0)</f>
        <v>0</v>
      </c>
      <c r="BI508" s="226">
        <f>IF(N508="nulová",J508,0)</f>
        <v>0</v>
      </c>
      <c r="BJ508" s="17" t="s">
        <v>80</v>
      </c>
      <c r="BK508" s="226">
        <f>ROUND(I508*H508,2)</f>
        <v>0</v>
      </c>
      <c r="BL508" s="17" t="s">
        <v>183</v>
      </c>
      <c r="BM508" s="225" t="s">
        <v>554</v>
      </c>
    </row>
    <row r="509" s="2" customFormat="1">
      <c r="A509" s="38"/>
      <c r="B509" s="39"/>
      <c r="C509" s="40"/>
      <c r="D509" s="227" t="s">
        <v>144</v>
      </c>
      <c r="E509" s="40"/>
      <c r="F509" s="228" t="s">
        <v>553</v>
      </c>
      <c r="G509" s="40"/>
      <c r="H509" s="40"/>
      <c r="I509" s="229"/>
      <c r="J509" s="40"/>
      <c r="K509" s="40"/>
      <c r="L509" s="44"/>
      <c r="M509" s="230"/>
      <c r="N509" s="231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144</v>
      </c>
      <c r="AU509" s="17" t="s">
        <v>82</v>
      </c>
    </row>
    <row r="510" s="2" customFormat="1" ht="24.15" customHeight="1">
      <c r="A510" s="38"/>
      <c r="B510" s="39"/>
      <c r="C510" s="214" t="s">
        <v>555</v>
      </c>
      <c r="D510" s="214" t="s">
        <v>138</v>
      </c>
      <c r="E510" s="215" t="s">
        <v>556</v>
      </c>
      <c r="F510" s="216" t="s">
        <v>557</v>
      </c>
      <c r="G510" s="217" t="s">
        <v>141</v>
      </c>
      <c r="H510" s="218">
        <v>2117.5999999999999</v>
      </c>
      <c r="I510" s="219"/>
      <c r="J510" s="220">
        <f>ROUND(I510*H510,2)</f>
        <v>0</v>
      </c>
      <c r="K510" s="216" t="s">
        <v>1</v>
      </c>
      <c r="L510" s="44"/>
      <c r="M510" s="221" t="s">
        <v>1</v>
      </c>
      <c r="N510" s="222" t="s">
        <v>38</v>
      </c>
      <c r="O510" s="91"/>
      <c r="P510" s="223">
        <f>O510*H510</f>
        <v>0</v>
      </c>
      <c r="Q510" s="223">
        <v>0</v>
      </c>
      <c r="R510" s="223">
        <f>Q510*H510</f>
        <v>0</v>
      </c>
      <c r="S510" s="223">
        <v>0</v>
      </c>
      <c r="T510" s="224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5" t="s">
        <v>183</v>
      </c>
      <c r="AT510" s="225" t="s">
        <v>138</v>
      </c>
      <c r="AU510" s="225" t="s">
        <v>82</v>
      </c>
      <c r="AY510" s="17" t="s">
        <v>136</v>
      </c>
      <c r="BE510" s="226">
        <f>IF(N510="základní",J510,0)</f>
        <v>0</v>
      </c>
      <c r="BF510" s="226">
        <f>IF(N510="snížená",J510,0)</f>
        <v>0</v>
      </c>
      <c r="BG510" s="226">
        <f>IF(N510="zákl. přenesená",J510,0)</f>
        <v>0</v>
      </c>
      <c r="BH510" s="226">
        <f>IF(N510="sníž. přenesená",J510,0)</f>
        <v>0</v>
      </c>
      <c r="BI510" s="226">
        <f>IF(N510="nulová",J510,0)</f>
        <v>0</v>
      </c>
      <c r="BJ510" s="17" t="s">
        <v>80</v>
      </c>
      <c r="BK510" s="226">
        <f>ROUND(I510*H510,2)</f>
        <v>0</v>
      </c>
      <c r="BL510" s="17" t="s">
        <v>183</v>
      </c>
      <c r="BM510" s="225" t="s">
        <v>558</v>
      </c>
    </row>
    <row r="511" s="2" customFormat="1">
      <c r="A511" s="38"/>
      <c r="B511" s="39"/>
      <c r="C511" s="40"/>
      <c r="D511" s="227" t="s">
        <v>144</v>
      </c>
      <c r="E511" s="40"/>
      <c r="F511" s="228" t="s">
        <v>557</v>
      </c>
      <c r="G511" s="40"/>
      <c r="H511" s="40"/>
      <c r="I511" s="229"/>
      <c r="J511" s="40"/>
      <c r="K511" s="40"/>
      <c r="L511" s="44"/>
      <c r="M511" s="230"/>
      <c r="N511" s="231"/>
      <c r="O511" s="91"/>
      <c r="P511" s="91"/>
      <c r="Q511" s="91"/>
      <c r="R511" s="91"/>
      <c r="S511" s="91"/>
      <c r="T511" s="92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144</v>
      </c>
      <c r="AU511" s="17" t="s">
        <v>82</v>
      </c>
    </row>
    <row r="512" s="12" customFormat="1" ht="22.8" customHeight="1">
      <c r="A512" s="12"/>
      <c r="B512" s="198"/>
      <c r="C512" s="199"/>
      <c r="D512" s="200" t="s">
        <v>72</v>
      </c>
      <c r="E512" s="212" t="s">
        <v>559</v>
      </c>
      <c r="F512" s="212" t="s">
        <v>560</v>
      </c>
      <c r="G512" s="199"/>
      <c r="H512" s="199"/>
      <c r="I512" s="202"/>
      <c r="J512" s="213">
        <f>BK512</f>
        <v>0</v>
      </c>
      <c r="K512" s="199"/>
      <c r="L512" s="204"/>
      <c r="M512" s="205"/>
      <c r="N512" s="206"/>
      <c r="O512" s="206"/>
      <c r="P512" s="207">
        <f>SUM(P513:P519)</f>
        <v>0</v>
      </c>
      <c r="Q512" s="206"/>
      <c r="R512" s="207">
        <f>SUM(R513:R519)</f>
        <v>0</v>
      </c>
      <c r="S512" s="206"/>
      <c r="T512" s="208">
        <f>SUM(T513:T519)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09" t="s">
        <v>82</v>
      </c>
      <c r="AT512" s="210" t="s">
        <v>72</v>
      </c>
      <c r="AU512" s="210" t="s">
        <v>80</v>
      </c>
      <c r="AY512" s="209" t="s">
        <v>136</v>
      </c>
      <c r="BK512" s="211">
        <f>SUM(BK513:BK519)</f>
        <v>0</v>
      </c>
    </row>
    <row r="513" s="2" customFormat="1" ht="24.15" customHeight="1">
      <c r="A513" s="38"/>
      <c r="B513" s="39"/>
      <c r="C513" s="214" t="s">
        <v>331</v>
      </c>
      <c r="D513" s="214" t="s">
        <v>138</v>
      </c>
      <c r="E513" s="215" t="s">
        <v>561</v>
      </c>
      <c r="F513" s="216" t="s">
        <v>562</v>
      </c>
      <c r="G513" s="217" t="s">
        <v>141</v>
      </c>
      <c r="H513" s="218">
        <v>88.774000000000001</v>
      </c>
      <c r="I513" s="219"/>
      <c r="J513" s="220">
        <f>ROUND(I513*H513,2)</f>
        <v>0</v>
      </c>
      <c r="K513" s="216" t="s">
        <v>142</v>
      </c>
      <c r="L513" s="44"/>
      <c r="M513" s="221" t="s">
        <v>1</v>
      </c>
      <c r="N513" s="222" t="s">
        <v>38</v>
      </c>
      <c r="O513" s="91"/>
      <c r="P513" s="223">
        <f>O513*H513</f>
        <v>0</v>
      </c>
      <c r="Q513" s="223">
        <v>0</v>
      </c>
      <c r="R513" s="223">
        <f>Q513*H513</f>
        <v>0</v>
      </c>
      <c r="S513" s="223">
        <v>0</v>
      </c>
      <c r="T513" s="224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5" t="s">
        <v>183</v>
      </c>
      <c r="AT513" s="225" t="s">
        <v>138</v>
      </c>
      <c r="AU513" s="225" t="s">
        <v>82</v>
      </c>
      <c r="AY513" s="17" t="s">
        <v>136</v>
      </c>
      <c r="BE513" s="226">
        <f>IF(N513="základní",J513,0)</f>
        <v>0</v>
      </c>
      <c r="BF513" s="226">
        <f>IF(N513="snížená",J513,0)</f>
        <v>0</v>
      </c>
      <c r="BG513" s="226">
        <f>IF(N513="zákl. přenesená",J513,0)</f>
        <v>0</v>
      </c>
      <c r="BH513" s="226">
        <f>IF(N513="sníž. přenesená",J513,0)</f>
        <v>0</v>
      </c>
      <c r="BI513" s="226">
        <f>IF(N513="nulová",J513,0)</f>
        <v>0</v>
      </c>
      <c r="BJ513" s="17" t="s">
        <v>80</v>
      </c>
      <c r="BK513" s="226">
        <f>ROUND(I513*H513,2)</f>
        <v>0</v>
      </c>
      <c r="BL513" s="17" t="s">
        <v>183</v>
      </c>
      <c r="BM513" s="225" t="s">
        <v>563</v>
      </c>
    </row>
    <row r="514" s="2" customFormat="1">
      <c r="A514" s="38"/>
      <c r="B514" s="39"/>
      <c r="C514" s="40"/>
      <c r="D514" s="227" t="s">
        <v>144</v>
      </c>
      <c r="E514" s="40"/>
      <c r="F514" s="228" t="s">
        <v>562</v>
      </c>
      <c r="G514" s="40"/>
      <c r="H514" s="40"/>
      <c r="I514" s="229"/>
      <c r="J514" s="40"/>
      <c r="K514" s="40"/>
      <c r="L514" s="44"/>
      <c r="M514" s="230"/>
      <c r="N514" s="231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144</v>
      </c>
      <c r="AU514" s="17" t="s">
        <v>82</v>
      </c>
    </row>
    <row r="515" s="13" customFormat="1">
      <c r="A515" s="13"/>
      <c r="B515" s="232"/>
      <c r="C515" s="233"/>
      <c r="D515" s="227" t="s">
        <v>145</v>
      </c>
      <c r="E515" s="234" t="s">
        <v>1</v>
      </c>
      <c r="F515" s="235" t="s">
        <v>310</v>
      </c>
      <c r="G515" s="233"/>
      <c r="H515" s="234" t="s">
        <v>1</v>
      </c>
      <c r="I515" s="236"/>
      <c r="J515" s="233"/>
      <c r="K515" s="233"/>
      <c r="L515" s="237"/>
      <c r="M515" s="238"/>
      <c r="N515" s="239"/>
      <c r="O515" s="239"/>
      <c r="P515" s="239"/>
      <c r="Q515" s="239"/>
      <c r="R515" s="239"/>
      <c r="S515" s="239"/>
      <c r="T515" s="24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1" t="s">
        <v>145</v>
      </c>
      <c r="AU515" s="241" t="s">
        <v>82</v>
      </c>
      <c r="AV515" s="13" t="s">
        <v>80</v>
      </c>
      <c r="AW515" s="13" t="s">
        <v>30</v>
      </c>
      <c r="AX515" s="13" t="s">
        <v>73</v>
      </c>
      <c r="AY515" s="241" t="s">
        <v>136</v>
      </c>
    </row>
    <row r="516" s="14" customFormat="1">
      <c r="A516" s="14"/>
      <c r="B516" s="242"/>
      <c r="C516" s="243"/>
      <c r="D516" s="227" t="s">
        <v>145</v>
      </c>
      <c r="E516" s="244" t="s">
        <v>1</v>
      </c>
      <c r="F516" s="245" t="s">
        <v>564</v>
      </c>
      <c r="G516" s="243"/>
      <c r="H516" s="246">
        <v>52.637</v>
      </c>
      <c r="I516" s="247"/>
      <c r="J516" s="243"/>
      <c r="K516" s="243"/>
      <c r="L516" s="248"/>
      <c r="M516" s="249"/>
      <c r="N516" s="250"/>
      <c r="O516" s="250"/>
      <c r="P516" s="250"/>
      <c r="Q516" s="250"/>
      <c r="R516" s="250"/>
      <c r="S516" s="250"/>
      <c r="T516" s="25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2" t="s">
        <v>145</v>
      </c>
      <c r="AU516" s="252" t="s">
        <v>82</v>
      </c>
      <c r="AV516" s="14" t="s">
        <v>82</v>
      </c>
      <c r="AW516" s="14" t="s">
        <v>30</v>
      </c>
      <c r="AX516" s="14" t="s">
        <v>73</v>
      </c>
      <c r="AY516" s="252" t="s">
        <v>136</v>
      </c>
    </row>
    <row r="517" s="13" customFormat="1">
      <c r="A517" s="13"/>
      <c r="B517" s="232"/>
      <c r="C517" s="233"/>
      <c r="D517" s="227" t="s">
        <v>145</v>
      </c>
      <c r="E517" s="234" t="s">
        <v>1</v>
      </c>
      <c r="F517" s="235" t="s">
        <v>313</v>
      </c>
      <c r="G517" s="233"/>
      <c r="H517" s="234" t="s">
        <v>1</v>
      </c>
      <c r="I517" s="236"/>
      <c r="J517" s="233"/>
      <c r="K517" s="233"/>
      <c r="L517" s="237"/>
      <c r="M517" s="238"/>
      <c r="N517" s="239"/>
      <c r="O517" s="239"/>
      <c r="P517" s="239"/>
      <c r="Q517" s="239"/>
      <c r="R517" s="239"/>
      <c r="S517" s="239"/>
      <c r="T517" s="24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1" t="s">
        <v>145</v>
      </c>
      <c r="AU517" s="241" t="s">
        <v>82</v>
      </c>
      <c r="AV517" s="13" t="s">
        <v>80</v>
      </c>
      <c r="AW517" s="13" t="s">
        <v>30</v>
      </c>
      <c r="AX517" s="13" t="s">
        <v>73</v>
      </c>
      <c r="AY517" s="241" t="s">
        <v>136</v>
      </c>
    </row>
    <row r="518" s="14" customFormat="1">
      <c r="A518" s="14"/>
      <c r="B518" s="242"/>
      <c r="C518" s="243"/>
      <c r="D518" s="227" t="s">
        <v>145</v>
      </c>
      <c r="E518" s="244" t="s">
        <v>1</v>
      </c>
      <c r="F518" s="245" t="s">
        <v>565</v>
      </c>
      <c r="G518" s="243"/>
      <c r="H518" s="246">
        <v>36.137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145</v>
      </c>
      <c r="AU518" s="252" t="s">
        <v>82</v>
      </c>
      <c r="AV518" s="14" t="s">
        <v>82</v>
      </c>
      <c r="AW518" s="14" t="s">
        <v>30</v>
      </c>
      <c r="AX518" s="14" t="s">
        <v>73</v>
      </c>
      <c r="AY518" s="252" t="s">
        <v>136</v>
      </c>
    </row>
    <row r="519" s="15" customFormat="1">
      <c r="A519" s="15"/>
      <c r="B519" s="253"/>
      <c r="C519" s="254"/>
      <c r="D519" s="227" t="s">
        <v>145</v>
      </c>
      <c r="E519" s="255" t="s">
        <v>1</v>
      </c>
      <c r="F519" s="256" t="s">
        <v>148</v>
      </c>
      <c r="G519" s="254"/>
      <c r="H519" s="257">
        <v>88.774000000000001</v>
      </c>
      <c r="I519" s="258"/>
      <c r="J519" s="254"/>
      <c r="K519" s="254"/>
      <c r="L519" s="259"/>
      <c r="M519" s="260"/>
      <c r="N519" s="261"/>
      <c r="O519" s="261"/>
      <c r="P519" s="261"/>
      <c r="Q519" s="261"/>
      <c r="R519" s="261"/>
      <c r="S519" s="261"/>
      <c r="T519" s="262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3" t="s">
        <v>145</v>
      </c>
      <c r="AU519" s="263" t="s">
        <v>82</v>
      </c>
      <c r="AV519" s="15" t="s">
        <v>143</v>
      </c>
      <c r="AW519" s="15" t="s">
        <v>30</v>
      </c>
      <c r="AX519" s="15" t="s">
        <v>80</v>
      </c>
      <c r="AY519" s="263" t="s">
        <v>136</v>
      </c>
    </row>
    <row r="520" s="12" customFormat="1" ht="22.8" customHeight="1">
      <c r="A520" s="12"/>
      <c r="B520" s="198"/>
      <c r="C520" s="199"/>
      <c r="D520" s="200" t="s">
        <v>72</v>
      </c>
      <c r="E520" s="212" t="s">
        <v>566</v>
      </c>
      <c r="F520" s="212" t="s">
        <v>567</v>
      </c>
      <c r="G520" s="199"/>
      <c r="H520" s="199"/>
      <c r="I520" s="202"/>
      <c r="J520" s="213">
        <f>BK520</f>
        <v>0</v>
      </c>
      <c r="K520" s="199"/>
      <c r="L520" s="204"/>
      <c r="M520" s="205"/>
      <c r="N520" s="206"/>
      <c r="O520" s="206"/>
      <c r="P520" s="207">
        <f>SUM(P521:P552)</f>
        <v>0</v>
      </c>
      <c r="Q520" s="206"/>
      <c r="R520" s="207">
        <f>SUM(R521:R552)</f>
        <v>1.6863600000000001</v>
      </c>
      <c r="S520" s="206"/>
      <c r="T520" s="208">
        <f>SUM(T521:T552)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09" t="s">
        <v>82</v>
      </c>
      <c r="AT520" s="210" t="s">
        <v>72</v>
      </c>
      <c r="AU520" s="210" t="s">
        <v>80</v>
      </c>
      <c r="AY520" s="209" t="s">
        <v>136</v>
      </c>
      <c r="BK520" s="211">
        <f>SUM(BK521:BK552)</f>
        <v>0</v>
      </c>
    </row>
    <row r="521" s="2" customFormat="1" ht="24.15" customHeight="1">
      <c r="A521" s="38"/>
      <c r="B521" s="39"/>
      <c r="C521" s="214" t="s">
        <v>568</v>
      </c>
      <c r="D521" s="214" t="s">
        <v>138</v>
      </c>
      <c r="E521" s="215" t="s">
        <v>569</v>
      </c>
      <c r="F521" s="216" t="s">
        <v>570</v>
      </c>
      <c r="G521" s="217" t="s">
        <v>234</v>
      </c>
      <c r="H521" s="218">
        <v>9.1999999999999993</v>
      </c>
      <c r="I521" s="219"/>
      <c r="J521" s="220">
        <f>ROUND(I521*H521,2)</f>
        <v>0</v>
      </c>
      <c r="K521" s="216" t="s">
        <v>142</v>
      </c>
      <c r="L521" s="44"/>
      <c r="M521" s="221" t="s">
        <v>1</v>
      </c>
      <c r="N521" s="222" t="s">
        <v>38</v>
      </c>
      <c r="O521" s="91"/>
      <c r="P521" s="223">
        <f>O521*H521</f>
        <v>0</v>
      </c>
      <c r="Q521" s="223">
        <v>0</v>
      </c>
      <c r="R521" s="223">
        <f>Q521*H521</f>
        <v>0</v>
      </c>
      <c r="S521" s="223">
        <v>0</v>
      </c>
      <c r="T521" s="224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5" t="s">
        <v>183</v>
      </c>
      <c r="AT521" s="225" t="s">
        <v>138</v>
      </c>
      <c r="AU521" s="225" t="s">
        <v>82</v>
      </c>
      <c r="AY521" s="17" t="s">
        <v>136</v>
      </c>
      <c r="BE521" s="226">
        <f>IF(N521="základní",J521,0)</f>
        <v>0</v>
      </c>
      <c r="BF521" s="226">
        <f>IF(N521="snížená",J521,0)</f>
        <v>0</v>
      </c>
      <c r="BG521" s="226">
        <f>IF(N521="zákl. přenesená",J521,0)</f>
        <v>0</v>
      </c>
      <c r="BH521" s="226">
        <f>IF(N521="sníž. přenesená",J521,0)</f>
        <v>0</v>
      </c>
      <c r="BI521" s="226">
        <f>IF(N521="nulová",J521,0)</f>
        <v>0</v>
      </c>
      <c r="BJ521" s="17" t="s">
        <v>80</v>
      </c>
      <c r="BK521" s="226">
        <f>ROUND(I521*H521,2)</f>
        <v>0</v>
      </c>
      <c r="BL521" s="17" t="s">
        <v>183</v>
      </c>
      <c r="BM521" s="225" t="s">
        <v>571</v>
      </c>
    </row>
    <row r="522" s="2" customFormat="1">
      <c r="A522" s="38"/>
      <c r="B522" s="39"/>
      <c r="C522" s="40"/>
      <c r="D522" s="227" t="s">
        <v>144</v>
      </c>
      <c r="E522" s="40"/>
      <c r="F522" s="228" t="s">
        <v>570</v>
      </c>
      <c r="G522" s="40"/>
      <c r="H522" s="40"/>
      <c r="I522" s="229"/>
      <c r="J522" s="40"/>
      <c r="K522" s="40"/>
      <c r="L522" s="44"/>
      <c r="M522" s="230"/>
      <c r="N522" s="231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144</v>
      </c>
      <c r="AU522" s="17" t="s">
        <v>82</v>
      </c>
    </row>
    <row r="523" s="14" customFormat="1">
      <c r="A523" s="14"/>
      <c r="B523" s="242"/>
      <c r="C523" s="243"/>
      <c r="D523" s="227" t="s">
        <v>145</v>
      </c>
      <c r="E523" s="244" t="s">
        <v>1</v>
      </c>
      <c r="F523" s="245" t="s">
        <v>572</v>
      </c>
      <c r="G523" s="243"/>
      <c r="H523" s="246">
        <v>9.1999999999999993</v>
      </c>
      <c r="I523" s="247"/>
      <c r="J523" s="243"/>
      <c r="K523" s="243"/>
      <c r="L523" s="248"/>
      <c r="M523" s="249"/>
      <c r="N523" s="250"/>
      <c r="O523" s="250"/>
      <c r="P523" s="250"/>
      <c r="Q523" s="250"/>
      <c r="R523" s="250"/>
      <c r="S523" s="250"/>
      <c r="T523" s="25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2" t="s">
        <v>145</v>
      </c>
      <c r="AU523" s="252" t="s">
        <v>82</v>
      </c>
      <c r="AV523" s="14" t="s">
        <v>82</v>
      </c>
      <c r="AW523" s="14" t="s">
        <v>30</v>
      </c>
      <c r="AX523" s="14" t="s">
        <v>73</v>
      </c>
      <c r="AY523" s="252" t="s">
        <v>136</v>
      </c>
    </row>
    <row r="524" s="15" customFormat="1">
      <c r="A524" s="15"/>
      <c r="B524" s="253"/>
      <c r="C524" s="254"/>
      <c r="D524" s="227" t="s">
        <v>145</v>
      </c>
      <c r="E524" s="255" t="s">
        <v>1</v>
      </c>
      <c r="F524" s="256" t="s">
        <v>148</v>
      </c>
      <c r="G524" s="254"/>
      <c r="H524" s="257">
        <v>9.1999999999999993</v>
      </c>
      <c r="I524" s="258"/>
      <c r="J524" s="254"/>
      <c r="K524" s="254"/>
      <c r="L524" s="259"/>
      <c r="M524" s="260"/>
      <c r="N524" s="261"/>
      <c r="O524" s="261"/>
      <c r="P524" s="261"/>
      <c r="Q524" s="261"/>
      <c r="R524" s="261"/>
      <c r="S524" s="261"/>
      <c r="T524" s="262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3" t="s">
        <v>145</v>
      </c>
      <c r="AU524" s="263" t="s">
        <v>82</v>
      </c>
      <c r="AV524" s="15" t="s">
        <v>143</v>
      </c>
      <c r="AW524" s="15" t="s">
        <v>30</v>
      </c>
      <c r="AX524" s="15" t="s">
        <v>80</v>
      </c>
      <c r="AY524" s="263" t="s">
        <v>136</v>
      </c>
    </row>
    <row r="525" s="2" customFormat="1" ht="14.4" customHeight="1">
      <c r="A525" s="38"/>
      <c r="B525" s="39"/>
      <c r="C525" s="214" t="s">
        <v>335</v>
      </c>
      <c r="D525" s="214" t="s">
        <v>138</v>
      </c>
      <c r="E525" s="215" t="s">
        <v>573</v>
      </c>
      <c r="F525" s="216" t="s">
        <v>574</v>
      </c>
      <c r="G525" s="217" t="s">
        <v>234</v>
      </c>
      <c r="H525" s="218">
        <v>218.5</v>
      </c>
      <c r="I525" s="219"/>
      <c r="J525" s="220">
        <f>ROUND(I525*H525,2)</f>
        <v>0</v>
      </c>
      <c r="K525" s="216" t="s">
        <v>142</v>
      </c>
      <c r="L525" s="44"/>
      <c r="M525" s="221" t="s">
        <v>1</v>
      </c>
      <c r="N525" s="222" t="s">
        <v>38</v>
      </c>
      <c r="O525" s="91"/>
      <c r="P525" s="223">
        <f>O525*H525</f>
        <v>0</v>
      </c>
      <c r="Q525" s="223">
        <v>0</v>
      </c>
      <c r="R525" s="223">
        <f>Q525*H525</f>
        <v>0</v>
      </c>
      <c r="S525" s="223">
        <v>0</v>
      </c>
      <c r="T525" s="224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5" t="s">
        <v>183</v>
      </c>
      <c r="AT525" s="225" t="s">
        <v>138</v>
      </c>
      <c r="AU525" s="225" t="s">
        <v>82</v>
      </c>
      <c r="AY525" s="17" t="s">
        <v>136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7" t="s">
        <v>80</v>
      </c>
      <c r="BK525" s="226">
        <f>ROUND(I525*H525,2)</f>
        <v>0</v>
      </c>
      <c r="BL525" s="17" t="s">
        <v>183</v>
      </c>
      <c r="BM525" s="225" t="s">
        <v>575</v>
      </c>
    </row>
    <row r="526" s="2" customFormat="1">
      <c r="A526" s="38"/>
      <c r="B526" s="39"/>
      <c r="C526" s="40"/>
      <c r="D526" s="227" t="s">
        <v>144</v>
      </c>
      <c r="E526" s="40"/>
      <c r="F526" s="228" t="s">
        <v>574</v>
      </c>
      <c r="G526" s="40"/>
      <c r="H526" s="40"/>
      <c r="I526" s="229"/>
      <c r="J526" s="40"/>
      <c r="K526" s="40"/>
      <c r="L526" s="44"/>
      <c r="M526" s="230"/>
      <c r="N526" s="231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144</v>
      </c>
      <c r="AU526" s="17" t="s">
        <v>82</v>
      </c>
    </row>
    <row r="527" s="14" customFormat="1">
      <c r="A527" s="14"/>
      <c r="B527" s="242"/>
      <c r="C527" s="243"/>
      <c r="D527" s="227" t="s">
        <v>145</v>
      </c>
      <c r="E527" s="244" t="s">
        <v>1</v>
      </c>
      <c r="F527" s="245" t="s">
        <v>576</v>
      </c>
      <c r="G527" s="243"/>
      <c r="H527" s="246">
        <v>218.5</v>
      </c>
      <c r="I527" s="247"/>
      <c r="J527" s="243"/>
      <c r="K527" s="243"/>
      <c r="L527" s="248"/>
      <c r="M527" s="249"/>
      <c r="N527" s="250"/>
      <c r="O527" s="250"/>
      <c r="P527" s="250"/>
      <c r="Q527" s="250"/>
      <c r="R527" s="250"/>
      <c r="S527" s="250"/>
      <c r="T527" s="25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2" t="s">
        <v>145</v>
      </c>
      <c r="AU527" s="252" t="s">
        <v>82</v>
      </c>
      <c r="AV527" s="14" t="s">
        <v>82</v>
      </c>
      <c r="AW527" s="14" t="s">
        <v>30</v>
      </c>
      <c r="AX527" s="14" t="s">
        <v>73</v>
      </c>
      <c r="AY527" s="252" t="s">
        <v>136</v>
      </c>
    </row>
    <row r="528" s="15" customFormat="1">
      <c r="A528" s="15"/>
      <c r="B528" s="253"/>
      <c r="C528" s="254"/>
      <c r="D528" s="227" t="s">
        <v>145</v>
      </c>
      <c r="E528" s="255" t="s">
        <v>1</v>
      </c>
      <c r="F528" s="256" t="s">
        <v>148</v>
      </c>
      <c r="G528" s="254"/>
      <c r="H528" s="257">
        <v>218.5</v>
      </c>
      <c r="I528" s="258"/>
      <c r="J528" s="254"/>
      <c r="K528" s="254"/>
      <c r="L528" s="259"/>
      <c r="M528" s="260"/>
      <c r="N528" s="261"/>
      <c r="O528" s="261"/>
      <c r="P528" s="261"/>
      <c r="Q528" s="261"/>
      <c r="R528" s="261"/>
      <c r="S528" s="261"/>
      <c r="T528" s="262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3" t="s">
        <v>145</v>
      </c>
      <c r="AU528" s="263" t="s">
        <v>82</v>
      </c>
      <c r="AV528" s="15" t="s">
        <v>143</v>
      </c>
      <c r="AW528" s="15" t="s">
        <v>30</v>
      </c>
      <c r="AX528" s="15" t="s">
        <v>80</v>
      </c>
      <c r="AY528" s="263" t="s">
        <v>136</v>
      </c>
    </row>
    <row r="529" s="2" customFormat="1" ht="14.4" customHeight="1">
      <c r="A529" s="38"/>
      <c r="B529" s="39"/>
      <c r="C529" s="214" t="s">
        <v>577</v>
      </c>
      <c r="D529" s="214" t="s">
        <v>138</v>
      </c>
      <c r="E529" s="215" t="s">
        <v>578</v>
      </c>
      <c r="F529" s="216" t="s">
        <v>579</v>
      </c>
      <c r="G529" s="217" t="s">
        <v>234</v>
      </c>
      <c r="H529" s="218">
        <v>187.69999999999999</v>
      </c>
      <c r="I529" s="219"/>
      <c r="J529" s="220">
        <f>ROUND(I529*H529,2)</f>
        <v>0</v>
      </c>
      <c r="K529" s="216" t="s">
        <v>142</v>
      </c>
      <c r="L529" s="44"/>
      <c r="M529" s="221" t="s">
        <v>1</v>
      </c>
      <c r="N529" s="222" t="s">
        <v>38</v>
      </c>
      <c r="O529" s="91"/>
      <c r="P529" s="223">
        <f>O529*H529</f>
        <v>0</v>
      </c>
      <c r="Q529" s="223">
        <v>0</v>
      </c>
      <c r="R529" s="223">
        <f>Q529*H529</f>
        <v>0</v>
      </c>
      <c r="S529" s="223">
        <v>0</v>
      </c>
      <c r="T529" s="224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5" t="s">
        <v>183</v>
      </c>
      <c r="AT529" s="225" t="s">
        <v>138</v>
      </c>
      <c r="AU529" s="225" t="s">
        <v>82</v>
      </c>
      <c r="AY529" s="17" t="s">
        <v>136</v>
      </c>
      <c r="BE529" s="226">
        <f>IF(N529="základní",J529,0)</f>
        <v>0</v>
      </c>
      <c r="BF529" s="226">
        <f>IF(N529="snížená",J529,0)</f>
        <v>0</v>
      </c>
      <c r="BG529" s="226">
        <f>IF(N529="zákl. přenesená",J529,0)</f>
        <v>0</v>
      </c>
      <c r="BH529" s="226">
        <f>IF(N529="sníž. přenesená",J529,0)</f>
        <v>0</v>
      </c>
      <c r="BI529" s="226">
        <f>IF(N529="nulová",J529,0)</f>
        <v>0</v>
      </c>
      <c r="BJ529" s="17" t="s">
        <v>80</v>
      </c>
      <c r="BK529" s="226">
        <f>ROUND(I529*H529,2)</f>
        <v>0</v>
      </c>
      <c r="BL529" s="17" t="s">
        <v>183</v>
      </c>
      <c r="BM529" s="225" t="s">
        <v>580</v>
      </c>
    </row>
    <row r="530" s="2" customFormat="1">
      <c r="A530" s="38"/>
      <c r="B530" s="39"/>
      <c r="C530" s="40"/>
      <c r="D530" s="227" t="s">
        <v>144</v>
      </c>
      <c r="E530" s="40"/>
      <c r="F530" s="228" t="s">
        <v>579</v>
      </c>
      <c r="G530" s="40"/>
      <c r="H530" s="40"/>
      <c r="I530" s="229"/>
      <c r="J530" s="40"/>
      <c r="K530" s="40"/>
      <c r="L530" s="44"/>
      <c r="M530" s="230"/>
      <c r="N530" s="231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144</v>
      </c>
      <c r="AU530" s="17" t="s">
        <v>82</v>
      </c>
    </row>
    <row r="531" s="14" customFormat="1">
      <c r="A531" s="14"/>
      <c r="B531" s="242"/>
      <c r="C531" s="243"/>
      <c r="D531" s="227" t="s">
        <v>145</v>
      </c>
      <c r="E531" s="244" t="s">
        <v>1</v>
      </c>
      <c r="F531" s="245" t="s">
        <v>581</v>
      </c>
      <c r="G531" s="243"/>
      <c r="H531" s="246">
        <v>187.69999999999999</v>
      </c>
      <c r="I531" s="247"/>
      <c r="J531" s="243"/>
      <c r="K531" s="243"/>
      <c r="L531" s="248"/>
      <c r="M531" s="249"/>
      <c r="N531" s="250"/>
      <c r="O531" s="250"/>
      <c r="P531" s="250"/>
      <c r="Q531" s="250"/>
      <c r="R531" s="250"/>
      <c r="S531" s="250"/>
      <c r="T531" s="25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2" t="s">
        <v>145</v>
      </c>
      <c r="AU531" s="252" t="s">
        <v>82</v>
      </c>
      <c r="AV531" s="14" t="s">
        <v>82</v>
      </c>
      <c r="AW531" s="14" t="s">
        <v>30</v>
      </c>
      <c r="AX531" s="14" t="s">
        <v>73</v>
      </c>
      <c r="AY531" s="252" t="s">
        <v>136</v>
      </c>
    </row>
    <row r="532" s="15" customFormat="1">
      <c r="A532" s="15"/>
      <c r="B532" s="253"/>
      <c r="C532" s="254"/>
      <c r="D532" s="227" t="s">
        <v>145</v>
      </c>
      <c r="E532" s="255" t="s">
        <v>1</v>
      </c>
      <c r="F532" s="256" t="s">
        <v>148</v>
      </c>
      <c r="G532" s="254"/>
      <c r="H532" s="257">
        <v>187.69999999999999</v>
      </c>
      <c r="I532" s="258"/>
      <c r="J532" s="254"/>
      <c r="K532" s="254"/>
      <c r="L532" s="259"/>
      <c r="M532" s="260"/>
      <c r="N532" s="261"/>
      <c r="O532" s="261"/>
      <c r="P532" s="261"/>
      <c r="Q532" s="261"/>
      <c r="R532" s="261"/>
      <c r="S532" s="261"/>
      <c r="T532" s="262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3" t="s">
        <v>145</v>
      </c>
      <c r="AU532" s="263" t="s">
        <v>82</v>
      </c>
      <c r="AV532" s="15" t="s">
        <v>143</v>
      </c>
      <c r="AW532" s="15" t="s">
        <v>30</v>
      </c>
      <c r="AX532" s="15" t="s">
        <v>80</v>
      </c>
      <c r="AY532" s="263" t="s">
        <v>136</v>
      </c>
    </row>
    <row r="533" s="2" customFormat="1" ht="14.4" customHeight="1">
      <c r="A533" s="38"/>
      <c r="B533" s="39"/>
      <c r="C533" s="214" t="s">
        <v>340</v>
      </c>
      <c r="D533" s="214" t="s">
        <v>138</v>
      </c>
      <c r="E533" s="215" t="s">
        <v>582</v>
      </c>
      <c r="F533" s="216" t="s">
        <v>583</v>
      </c>
      <c r="G533" s="217" t="s">
        <v>234</v>
      </c>
      <c r="H533" s="218">
        <v>26.899999999999999</v>
      </c>
      <c r="I533" s="219"/>
      <c r="J533" s="220">
        <f>ROUND(I533*H533,2)</f>
        <v>0</v>
      </c>
      <c r="K533" s="216" t="s">
        <v>142</v>
      </c>
      <c r="L533" s="44"/>
      <c r="M533" s="221" t="s">
        <v>1</v>
      </c>
      <c r="N533" s="222" t="s">
        <v>38</v>
      </c>
      <c r="O533" s="91"/>
      <c r="P533" s="223">
        <f>O533*H533</f>
        <v>0</v>
      </c>
      <c r="Q533" s="223">
        <v>0</v>
      </c>
      <c r="R533" s="223">
        <f>Q533*H533</f>
        <v>0</v>
      </c>
      <c r="S533" s="223">
        <v>0</v>
      </c>
      <c r="T533" s="224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5" t="s">
        <v>183</v>
      </c>
      <c r="AT533" s="225" t="s">
        <v>138</v>
      </c>
      <c r="AU533" s="225" t="s">
        <v>82</v>
      </c>
      <c r="AY533" s="17" t="s">
        <v>136</v>
      </c>
      <c r="BE533" s="226">
        <f>IF(N533="základní",J533,0)</f>
        <v>0</v>
      </c>
      <c r="BF533" s="226">
        <f>IF(N533="snížená",J533,0)</f>
        <v>0</v>
      </c>
      <c r="BG533" s="226">
        <f>IF(N533="zákl. přenesená",J533,0)</f>
        <v>0</v>
      </c>
      <c r="BH533" s="226">
        <f>IF(N533="sníž. přenesená",J533,0)</f>
        <v>0</v>
      </c>
      <c r="BI533" s="226">
        <f>IF(N533="nulová",J533,0)</f>
        <v>0</v>
      </c>
      <c r="BJ533" s="17" t="s">
        <v>80</v>
      </c>
      <c r="BK533" s="226">
        <f>ROUND(I533*H533,2)</f>
        <v>0</v>
      </c>
      <c r="BL533" s="17" t="s">
        <v>183</v>
      </c>
      <c r="BM533" s="225" t="s">
        <v>584</v>
      </c>
    </row>
    <row r="534" s="2" customFormat="1">
      <c r="A534" s="38"/>
      <c r="B534" s="39"/>
      <c r="C534" s="40"/>
      <c r="D534" s="227" t="s">
        <v>144</v>
      </c>
      <c r="E534" s="40"/>
      <c r="F534" s="228" t="s">
        <v>583</v>
      </c>
      <c r="G534" s="40"/>
      <c r="H534" s="40"/>
      <c r="I534" s="229"/>
      <c r="J534" s="40"/>
      <c r="K534" s="40"/>
      <c r="L534" s="44"/>
      <c r="M534" s="230"/>
      <c r="N534" s="231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144</v>
      </c>
      <c r="AU534" s="17" t="s">
        <v>82</v>
      </c>
    </row>
    <row r="535" s="2" customFormat="1" ht="14.4" customHeight="1">
      <c r="A535" s="38"/>
      <c r="B535" s="39"/>
      <c r="C535" s="214" t="s">
        <v>585</v>
      </c>
      <c r="D535" s="214" t="s">
        <v>138</v>
      </c>
      <c r="E535" s="215" t="s">
        <v>586</v>
      </c>
      <c r="F535" s="216" t="s">
        <v>587</v>
      </c>
      <c r="G535" s="217" t="s">
        <v>234</v>
      </c>
      <c r="H535" s="218">
        <v>237.94999999999999</v>
      </c>
      <c r="I535" s="219"/>
      <c r="J535" s="220">
        <f>ROUND(I535*H535,2)</f>
        <v>0</v>
      </c>
      <c r="K535" s="216" t="s">
        <v>142</v>
      </c>
      <c r="L535" s="44"/>
      <c r="M535" s="221" t="s">
        <v>1</v>
      </c>
      <c r="N535" s="222" t="s">
        <v>38</v>
      </c>
      <c r="O535" s="91"/>
      <c r="P535" s="223">
        <f>O535*H535</f>
        <v>0</v>
      </c>
      <c r="Q535" s="223">
        <v>0</v>
      </c>
      <c r="R535" s="223">
        <f>Q535*H535</f>
        <v>0</v>
      </c>
      <c r="S535" s="223">
        <v>0</v>
      </c>
      <c r="T535" s="224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5" t="s">
        <v>183</v>
      </c>
      <c r="AT535" s="225" t="s">
        <v>138</v>
      </c>
      <c r="AU535" s="225" t="s">
        <v>82</v>
      </c>
      <c r="AY535" s="17" t="s">
        <v>136</v>
      </c>
      <c r="BE535" s="226">
        <f>IF(N535="základní",J535,0)</f>
        <v>0</v>
      </c>
      <c r="BF535" s="226">
        <f>IF(N535="snížená",J535,0)</f>
        <v>0</v>
      </c>
      <c r="BG535" s="226">
        <f>IF(N535="zákl. přenesená",J535,0)</f>
        <v>0</v>
      </c>
      <c r="BH535" s="226">
        <f>IF(N535="sníž. přenesená",J535,0)</f>
        <v>0</v>
      </c>
      <c r="BI535" s="226">
        <f>IF(N535="nulová",J535,0)</f>
        <v>0</v>
      </c>
      <c r="BJ535" s="17" t="s">
        <v>80</v>
      </c>
      <c r="BK535" s="226">
        <f>ROUND(I535*H535,2)</f>
        <v>0</v>
      </c>
      <c r="BL535" s="17" t="s">
        <v>183</v>
      </c>
      <c r="BM535" s="225" t="s">
        <v>588</v>
      </c>
    </row>
    <row r="536" s="2" customFormat="1">
      <c r="A536" s="38"/>
      <c r="B536" s="39"/>
      <c r="C536" s="40"/>
      <c r="D536" s="227" t="s">
        <v>144</v>
      </c>
      <c r="E536" s="40"/>
      <c r="F536" s="228" t="s">
        <v>587</v>
      </c>
      <c r="G536" s="40"/>
      <c r="H536" s="40"/>
      <c r="I536" s="229"/>
      <c r="J536" s="40"/>
      <c r="K536" s="40"/>
      <c r="L536" s="44"/>
      <c r="M536" s="230"/>
      <c r="N536" s="231"/>
      <c r="O536" s="91"/>
      <c r="P536" s="91"/>
      <c r="Q536" s="91"/>
      <c r="R536" s="91"/>
      <c r="S536" s="91"/>
      <c r="T536" s="92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144</v>
      </c>
      <c r="AU536" s="17" t="s">
        <v>82</v>
      </c>
    </row>
    <row r="537" s="14" customFormat="1">
      <c r="A537" s="14"/>
      <c r="B537" s="242"/>
      <c r="C537" s="243"/>
      <c r="D537" s="227" t="s">
        <v>145</v>
      </c>
      <c r="E537" s="244" t="s">
        <v>1</v>
      </c>
      <c r="F537" s="245" t="s">
        <v>589</v>
      </c>
      <c r="G537" s="243"/>
      <c r="H537" s="246">
        <v>237.94999999999999</v>
      </c>
      <c r="I537" s="247"/>
      <c r="J537" s="243"/>
      <c r="K537" s="243"/>
      <c r="L537" s="248"/>
      <c r="M537" s="249"/>
      <c r="N537" s="250"/>
      <c r="O537" s="250"/>
      <c r="P537" s="250"/>
      <c r="Q537" s="250"/>
      <c r="R537" s="250"/>
      <c r="S537" s="250"/>
      <c r="T537" s="251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2" t="s">
        <v>145</v>
      </c>
      <c r="AU537" s="252" t="s">
        <v>82</v>
      </c>
      <c r="AV537" s="14" t="s">
        <v>82</v>
      </c>
      <c r="AW537" s="14" t="s">
        <v>30</v>
      </c>
      <c r="AX537" s="14" t="s">
        <v>73</v>
      </c>
      <c r="AY537" s="252" t="s">
        <v>136</v>
      </c>
    </row>
    <row r="538" s="15" customFormat="1">
      <c r="A538" s="15"/>
      <c r="B538" s="253"/>
      <c r="C538" s="254"/>
      <c r="D538" s="227" t="s">
        <v>145</v>
      </c>
      <c r="E538" s="255" t="s">
        <v>1</v>
      </c>
      <c r="F538" s="256" t="s">
        <v>148</v>
      </c>
      <c r="G538" s="254"/>
      <c r="H538" s="257">
        <v>237.94999999999999</v>
      </c>
      <c r="I538" s="258"/>
      <c r="J538" s="254"/>
      <c r="K538" s="254"/>
      <c r="L538" s="259"/>
      <c r="M538" s="260"/>
      <c r="N538" s="261"/>
      <c r="O538" s="261"/>
      <c r="P538" s="261"/>
      <c r="Q538" s="261"/>
      <c r="R538" s="261"/>
      <c r="S538" s="261"/>
      <c r="T538" s="262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3" t="s">
        <v>145</v>
      </c>
      <c r="AU538" s="263" t="s">
        <v>82</v>
      </c>
      <c r="AV538" s="15" t="s">
        <v>143</v>
      </c>
      <c r="AW538" s="15" t="s">
        <v>30</v>
      </c>
      <c r="AX538" s="15" t="s">
        <v>80</v>
      </c>
      <c r="AY538" s="263" t="s">
        <v>136</v>
      </c>
    </row>
    <row r="539" s="2" customFormat="1" ht="14.4" customHeight="1">
      <c r="A539" s="38"/>
      <c r="B539" s="39"/>
      <c r="C539" s="214" t="s">
        <v>346</v>
      </c>
      <c r="D539" s="214" t="s">
        <v>138</v>
      </c>
      <c r="E539" s="215" t="s">
        <v>590</v>
      </c>
      <c r="F539" s="216" t="s">
        <v>591</v>
      </c>
      <c r="G539" s="217" t="s">
        <v>234</v>
      </c>
      <c r="H539" s="218">
        <v>92.299999999999997</v>
      </c>
      <c r="I539" s="219"/>
      <c r="J539" s="220">
        <f>ROUND(I539*H539,2)</f>
        <v>0</v>
      </c>
      <c r="K539" s="216" t="s">
        <v>142</v>
      </c>
      <c r="L539" s="44"/>
      <c r="M539" s="221" t="s">
        <v>1</v>
      </c>
      <c r="N539" s="222" t="s">
        <v>38</v>
      </c>
      <c r="O539" s="91"/>
      <c r="P539" s="223">
        <f>O539*H539</f>
        <v>0</v>
      </c>
      <c r="Q539" s="223">
        <v>0</v>
      </c>
      <c r="R539" s="223">
        <f>Q539*H539</f>
        <v>0</v>
      </c>
      <c r="S539" s="223">
        <v>0</v>
      </c>
      <c r="T539" s="224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5" t="s">
        <v>183</v>
      </c>
      <c r="AT539" s="225" t="s">
        <v>138</v>
      </c>
      <c r="AU539" s="225" t="s">
        <v>82</v>
      </c>
      <c r="AY539" s="17" t="s">
        <v>136</v>
      </c>
      <c r="BE539" s="226">
        <f>IF(N539="základní",J539,0)</f>
        <v>0</v>
      </c>
      <c r="BF539" s="226">
        <f>IF(N539="snížená",J539,0)</f>
        <v>0</v>
      </c>
      <c r="BG539" s="226">
        <f>IF(N539="zákl. přenesená",J539,0)</f>
        <v>0</v>
      </c>
      <c r="BH539" s="226">
        <f>IF(N539="sníž. přenesená",J539,0)</f>
        <v>0</v>
      </c>
      <c r="BI539" s="226">
        <f>IF(N539="nulová",J539,0)</f>
        <v>0</v>
      </c>
      <c r="BJ539" s="17" t="s">
        <v>80</v>
      </c>
      <c r="BK539" s="226">
        <f>ROUND(I539*H539,2)</f>
        <v>0</v>
      </c>
      <c r="BL539" s="17" t="s">
        <v>183</v>
      </c>
      <c r="BM539" s="225" t="s">
        <v>592</v>
      </c>
    </row>
    <row r="540" s="2" customFormat="1">
      <c r="A540" s="38"/>
      <c r="B540" s="39"/>
      <c r="C540" s="40"/>
      <c r="D540" s="227" t="s">
        <v>144</v>
      </c>
      <c r="E540" s="40"/>
      <c r="F540" s="228" t="s">
        <v>591</v>
      </c>
      <c r="G540" s="40"/>
      <c r="H540" s="40"/>
      <c r="I540" s="229"/>
      <c r="J540" s="40"/>
      <c r="K540" s="40"/>
      <c r="L540" s="44"/>
      <c r="M540" s="230"/>
      <c r="N540" s="231"/>
      <c r="O540" s="91"/>
      <c r="P540" s="91"/>
      <c r="Q540" s="91"/>
      <c r="R540" s="91"/>
      <c r="S540" s="91"/>
      <c r="T540" s="92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144</v>
      </c>
      <c r="AU540" s="17" t="s">
        <v>82</v>
      </c>
    </row>
    <row r="541" s="14" customFormat="1">
      <c r="A541" s="14"/>
      <c r="B541" s="242"/>
      <c r="C541" s="243"/>
      <c r="D541" s="227" t="s">
        <v>145</v>
      </c>
      <c r="E541" s="244" t="s">
        <v>1</v>
      </c>
      <c r="F541" s="245" t="s">
        <v>593</v>
      </c>
      <c r="G541" s="243"/>
      <c r="H541" s="246">
        <v>92.299999999999997</v>
      </c>
      <c r="I541" s="247"/>
      <c r="J541" s="243"/>
      <c r="K541" s="243"/>
      <c r="L541" s="248"/>
      <c r="M541" s="249"/>
      <c r="N541" s="250"/>
      <c r="O541" s="250"/>
      <c r="P541" s="250"/>
      <c r="Q541" s="250"/>
      <c r="R541" s="250"/>
      <c r="S541" s="250"/>
      <c r="T541" s="25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2" t="s">
        <v>145</v>
      </c>
      <c r="AU541" s="252" t="s">
        <v>82</v>
      </c>
      <c r="AV541" s="14" t="s">
        <v>82</v>
      </c>
      <c r="AW541" s="14" t="s">
        <v>30</v>
      </c>
      <c r="AX541" s="14" t="s">
        <v>73</v>
      </c>
      <c r="AY541" s="252" t="s">
        <v>136</v>
      </c>
    </row>
    <row r="542" s="15" customFormat="1">
      <c r="A542" s="15"/>
      <c r="B542" s="253"/>
      <c r="C542" s="254"/>
      <c r="D542" s="227" t="s">
        <v>145</v>
      </c>
      <c r="E542" s="255" t="s">
        <v>1</v>
      </c>
      <c r="F542" s="256" t="s">
        <v>148</v>
      </c>
      <c r="G542" s="254"/>
      <c r="H542" s="257">
        <v>92.299999999999997</v>
      </c>
      <c r="I542" s="258"/>
      <c r="J542" s="254"/>
      <c r="K542" s="254"/>
      <c r="L542" s="259"/>
      <c r="M542" s="260"/>
      <c r="N542" s="261"/>
      <c r="O542" s="261"/>
      <c r="P542" s="261"/>
      <c r="Q542" s="261"/>
      <c r="R542" s="261"/>
      <c r="S542" s="261"/>
      <c r="T542" s="262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3" t="s">
        <v>145</v>
      </c>
      <c r="AU542" s="263" t="s">
        <v>82</v>
      </c>
      <c r="AV542" s="15" t="s">
        <v>143</v>
      </c>
      <c r="AW542" s="15" t="s">
        <v>30</v>
      </c>
      <c r="AX542" s="15" t="s">
        <v>80</v>
      </c>
      <c r="AY542" s="263" t="s">
        <v>136</v>
      </c>
    </row>
    <row r="543" s="2" customFormat="1" ht="24.15" customHeight="1">
      <c r="A543" s="38"/>
      <c r="B543" s="39"/>
      <c r="C543" s="214" t="s">
        <v>594</v>
      </c>
      <c r="D543" s="214" t="s">
        <v>138</v>
      </c>
      <c r="E543" s="215" t="s">
        <v>595</v>
      </c>
      <c r="F543" s="216" t="s">
        <v>596</v>
      </c>
      <c r="G543" s="217" t="s">
        <v>141</v>
      </c>
      <c r="H543" s="218">
        <v>564</v>
      </c>
      <c r="I543" s="219"/>
      <c r="J543" s="220">
        <f>ROUND(I543*H543,2)</f>
        <v>0</v>
      </c>
      <c r="K543" s="216" t="s">
        <v>433</v>
      </c>
      <c r="L543" s="44"/>
      <c r="M543" s="221" t="s">
        <v>1</v>
      </c>
      <c r="N543" s="222" t="s">
        <v>38</v>
      </c>
      <c r="O543" s="91"/>
      <c r="P543" s="223">
        <f>O543*H543</f>
        <v>0</v>
      </c>
      <c r="Q543" s="223">
        <v>0.00299</v>
      </c>
      <c r="R543" s="223">
        <f>Q543*H543</f>
        <v>1.6863600000000001</v>
      </c>
      <c r="S543" s="223">
        <v>0</v>
      </c>
      <c r="T543" s="224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5" t="s">
        <v>183</v>
      </c>
      <c r="AT543" s="225" t="s">
        <v>138</v>
      </c>
      <c r="AU543" s="225" t="s">
        <v>82</v>
      </c>
      <c r="AY543" s="17" t="s">
        <v>136</v>
      </c>
      <c r="BE543" s="226">
        <f>IF(N543="základní",J543,0)</f>
        <v>0</v>
      </c>
      <c r="BF543" s="226">
        <f>IF(N543="snížená",J543,0)</f>
        <v>0</v>
      </c>
      <c r="BG543" s="226">
        <f>IF(N543="zákl. přenesená",J543,0)</f>
        <v>0</v>
      </c>
      <c r="BH543" s="226">
        <f>IF(N543="sníž. přenesená",J543,0)</f>
        <v>0</v>
      </c>
      <c r="BI543" s="226">
        <f>IF(N543="nulová",J543,0)</f>
        <v>0</v>
      </c>
      <c r="BJ543" s="17" t="s">
        <v>80</v>
      </c>
      <c r="BK543" s="226">
        <f>ROUND(I543*H543,2)</f>
        <v>0</v>
      </c>
      <c r="BL543" s="17" t="s">
        <v>183</v>
      </c>
      <c r="BM543" s="225" t="s">
        <v>597</v>
      </c>
    </row>
    <row r="544" s="2" customFormat="1">
      <c r="A544" s="38"/>
      <c r="B544" s="39"/>
      <c r="C544" s="40"/>
      <c r="D544" s="227" t="s">
        <v>144</v>
      </c>
      <c r="E544" s="40"/>
      <c r="F544" s="228" t="s">
        <v>598</v>
      </c>
      <c r="G544" s="40"/>
      <c r="H544" s="40"/>
      <c r="I544" s="229"/>
      <c r="J544" s="40"/>
      <c r="K544" s="40"/>
      <c r="L544" s="44"/>
      <c r="M544" s="230"/>
      <c r="N544" s="231"/>
      <c r="O544" s="91"/>
      <c r="P544" s="91"/>
      <c r="Q544" s="91"/>
      <c r="R544" s="91"/>
      <c r="S544" s="91"/>
      <c r="T544" s="92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144</v>
      </c>
      <c r="AU544" s="17" t="s">
        <v>82</v>
      </c>
    </row>
    <row r="545" s="2" customFormat="1" ht="24.15" customHeight="1">
      <c r="A545" s="38"/>
      <c r="B545" s="39"/>
      <c r="C545" s="214" t="s">
        <v>599</v>
      </c>
      <c r="D545" s="214" t="s">
        <v>138</v>
      </c>
      <c r="E545" s="215" t="s">
        <v>600</v>
      </c>
      <c r="F545" s="216" t="s">
        <v>601</v>
      </c>
      <c r="G545" s="217" t="s">
        <v>234</v>
      </c>
      <c r="H545" s="218">
        <v>160</v>
      </c>
      <c r="I545" s="219"/>
      <c r="J545" s="220">
        <f>ROUND(I545*H545,2)</f>
        <v>0</v>
      </c>
      <c r="K545" s="216" t="s">
        <v>1</v>
      </c>
      <c r="L545" s="44"/>
      <c r="M545" s="221" t="s">
        <v>1</v>
      </c>
      <c r="N545" s="222" t="s">
        <v>38</v>
      </c>
      <c r="O545" s="91"/>
      <c r="P545" s="223">
        <f>O545*H545</f>
        <v>0</v>
      </c>
      <c r="Q545" s="223">
        <v>0</v>
      </c>
      <c r="R545" s="223">
        <f>Q545*H545</f>
        <v>0</v>
      </c>
      <c r="S545" s="223">
        <v>0</v>
      </c>
      <c r="T545" s="224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5" t="s">
        <v>183</v>
      </c>
      <c r="AT545" s="225" t="s">
        <v>138</v>
      </c>
      <c r="AU545" s="225" t="s">
        <v>82</v>
      </c>
      <c r="AY545" s="17" t="s">
        <v>136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17" t="s">
        <v>80</v>
      </c>
      <c r="BK545" s="226">
        <f>ROUND(I545*H545,2)</f>
        <v>0</v>
      </c>
      <c r="BL545" s="17" t="s">
        <v>183</v>
      </c>
      <c r="BM545" s="225" t="s">
        <v>602</v>
      </c>
    </row>
    <row r="546" s="2" customFormat="1">
      <c r="A546" s="38"/>
      <c r="B546" s="39"/>
      <c r="C546" s="40"/>
      <c r="D546" s="227" t="s">
        <v>144</v>
      </c>
      <c r="E546" s="40"/>
      <c r="F546" s="228" t="s">
        <v>601</v>
      </c>
      <c r="G546" s="40"/>
      <c r="H546" s="40"/>
      <c r="I546" s="229"/>
      <c r="J546" s="40"/>
      <c r="K546" s="40"/>
      <c r="L546" s="44"/>
      <c r="M546" s="230"/>
      <c r="N546" s="231"/>
      <c r="O546" s="91"/>
      <c r="P546" s="91"/>
      <c r="Q546" s="91"/>
      <c r="R546" s="91"/>
      <c r="S546" s="91"/>
      <c r="T546" s="92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144</v>
      </c>
      <c r="AU546" s="17" t="s">
        <v>82</v>
      </c>
    </row>
    <row r="547" s="2" customFormat="1" ht="24.15" customHeight="1">
      <c r="A547" s="38"/>
      <c r="B547" s="39"/>
      <c r="C547" s="214" t="s">
        <v>352</v>
      </c>
      <c r="D547" s="214" t="s">
        <v>138</v>
      </c>
      <c r="E547" s="215" t="s">
        <v>603</v>
      </c>
      <c r="F547" s="216" t="s">
        <v>604</v>
      </c>
      <c r="G547" s="217" t="s">
        <v>234</v>
      </c>
      <c r="H547" s="218">
        <v>24</v>
      </c>
      <c r="I547" s="219"/>
      <c r="J547" s="220">
        <f>ROUND(I547*H547,2)</f>
        <v>0</v>
      </c>
      <c r="K547" s="216" t="s">
        <v>142</v>
      </c>
      <c r="L547" s="44"/>
      <c r="M547" s="221" t="s">
        <v>1</v>
      </c>
      <c r="N547" s="222" t="s">
        <v>38</v>
      </c>
      <c r="O547" s="91"/>
      <c r="P547" s="223">
        <f>O547*H547</f>
        <v>0</v>
      </c>
      <c r="Q547" s="223">
        <v>0</v>
      </c>
      <c r="R547" s="223">
        <f>Q547*H547</f>
        <v>0</v>
      </c>
      <c r="S547" s="223">
        <v>0</v>
      </c>
      <c r="T547" s="224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5" t="s">
        <v>183</v>
      </c>
      <c r="AT547" s="225" t="s">
        <v>138</v>
      </c>
      <c r="AU547" s="225" t="s">
        <v>82</v>
      </c>
      <c r="AY547" s="17" t="s">
        <v>136</v>
      </c>
      <c r="BE547" s="226">
        <f>IF(N547="základní",J547,0)</f>
        <v>0</v>
      </c>
      <c r="BF547" s="226">
        <f>IF(N547="snížená",J547,0)</f>
        <v>0</v>
      </c>
      <c r="BG547" s="226">
        <f>IF(N547="zákl. přenesená",J547,0)</f>
        <v>0</v>
      </c>
      <c r="BH547" s="226">
        <f>IF(N547="sníž. přenesená",J547,0)</f>
        <v>0</v>
      </c>
      <c r="BI547" s="226">
        <f>IF(N547="nulová",J547,0)</f>
        <v>0</v>
      </c>
      <c r="BJ547" s="17" t="s">
        <v>80</v>
      </c>
      <c r="BK547" s="226">
        <f>ROUND(I547*H547,2)</f>
        <v>0</v>
      </c>
      <c r="BL547" s="17" t="s">
        <v>183</v>
      </c>
      <c r="BM547" s="225" t="s">
        <v>605</v>
      </c>
    </row>
    <row r="548" s="2" customFormat="1">
      <c r="A548" s="38"/>
      <c r="B548" s="39"/>
      <c r="C548" s="40"/>
      <c r="D548" s="227" t="s">
        <v>144</v>
      </c>
      <c r="E548" s="40"/>
      <c r="F548" s="228" t="s">
        <v>604</v>
      </c>
      <c r="G548" s="40"/>
      <c r="H548" s="40"/>
      <c r="I548" s="229"/>
      <c r="J548" s="40"/>
      <c r="K548" s="40"/>
      <c r="L548" s="44"/>
      <c r="M548" s="230"/>
      <c r="N548" s="231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144</v>
      </c>
      <c r="AU548" s="17" t="s">
        <v>82</v>
      </c>
    </row>
    <row r="549" s="14" customFormat="1">
      <c r="A549" s="14"/>
      <c r="B549" s="242"/>
      <c r="C549" s="243"/>
      <c r="D549" s="227" t="s">
        <v>145</v>
      </c>
      <c r="E549" s="244" t="s">
        <v>1</v>
      </c>
      <c r="F549" s="245" t="s">
        <v>606</v>
      </c>
      <c r="G549" s="243"/>
      <c r="H549" s="246">
        <v>24</v>
      </c>
      <c r="I549" s="247"/>
      <c r="J549" s="243"/>
      <c r="K549" s="243"/>
      <c r="L549" s="248"/>
      <c r="M549" s="249"/>
      <c r="N549" s="250"/>
      <c r="O549" s="250"/>
      <c r="P549" s="250"/>
      <c r="Q549" s="250"/>
      <c r="R549" s="250"/>
      <c r="S549" s="250"/>
      <c r="T549" s="25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2" t="s">
        <v>145</v>
      </c>
      <c r="AU549" s="252" t="s">
        <v>82</v>
      </c>
      <c r="AV549" s="14" t="s">
        <v>82</v>
      </c>
      <c r="AW549" s="14" t="s">
        <v>30</v>
      </c>
      <c r="AX549" s="14" t="s">
        <v>73</v>
      </c>
      <c r="AY549" s="252" t="s">
        <v>136</v>
      </c>
    </row>
    <row r="550" s="15" customFormat="1">
      <c r="A550" s="15"/>
      <c r="B550" s="253"/>
      <c r="C550" s="254"/>
      <c r="D550" s="227" t="s">
        <v>145</v>
      </c>
      <c r="E550" s="255" t="s">
        <v>1</v>
      </c>
      <c r="F550" s="256" t="s">
        <v>148</v>
      </c>
      <c r="G550" s="254"/>
      <c r="H550" s="257">
        <v>24</v>
      </c>
      <c r="I550" s="258"/>
      <c r="J550" s="254"/>
      <c r="K550" s="254"/>
      <c r="L550" s="259"/>
      <c r="M550" s="260"/>
      <c r="N550" s="261"/>
      <c r="O550" s="261"/>
      <c r="P550" s="261"/>
      <c r="Q550" s="261"/>
      <c r="R550" s="261"/>
      <c r="S550" s="261"/>
      <c r="T550" s="262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63" t="s">
        <v>145</v>
      </c>
      <c r="AU550" s="263" t="s">
        <v>82</v>
      </c>
      <c r="AV550" s="15" t="s">
        <v>143</v>
      </c>
      <c r="AW550" s="15" t="s">
        <v>30</v>
      </c>
      <c r="AX550" s="15" t="s">
        <v>80</v>
      </c>
      <c r="AY550" s="263" t="s">
        <v>136</v>
      </c>
    </row>
    <row r="551" s="2" customFormat="1" ht="24.15" customHeight="1">
      <c r="A551" s="38"/>
      <c r="B551" s="39"/>
      <c r="C551" s="214" t="s">
        <v>607</v>
      </c>
      <c r="D551" s="214" t="s">
        <v>138</v>
      </c>
      <c r="E551" s="215" t="s">
        <v>608</v>
      </c>
      <c r="F551" s="216" t="s">
        <v>609</v>
      </c>
      <c r="G551" s="217" t="s">
        <v>418</v>
      </c>
      <c r="H551" s="218">
        <v>0.088999999999999996</v>
      </c>
      <c r="I551" s="219"/>
      <c r="J551" s="220">
        <f>ROUND(I551*H551,2)</f>
        <v>0</v>
      </c>
      <c r="K551" s="216" t="s">
        <v>142</v>
      </c>
      <c r="L551" s="44"/>
      <c r="M551" s="221" t="s">
        <v>1</v>
      </c>
      <c r="N551" s="222" t="s">
        <v>38</v>
      </c>
      <c r="O551" s="91"/>
      <c r="P551" s="223">
        <f>O551*H551</f>
        <v>0</v>
      </c>
      <c r="Q551" s="223">
        <v>0</v>
      </c>
      <c r="R551" s="223">
        <f>Q551*H551</f>
        <v>0</v>
      </c>
      <c r="S551" s="223">
        <v>0</v>
      </c>
      <c r="T551" s="224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5" t="s">
        <v>183</v>
      </c>
      <c r="AT551" s="225" t="s">
        <v>138</v>
      </c>
      <c r="AU551" s="225" t="s">
        <v>82</v>
      </c>
      <c r="AY551" s="17" t="s">
        <v>136</v>
      </c>
      <c r="BE551" s="226">
        <f>IF(N551="základní",J551,0)</f>
        <v>0</v>
      </c>
      <c r="BF551" s="226">
        <f>IF(N551="snížená",J551,0)</f>
        <v>0</v>
      </c>
      <c r="BG551" s="226">
        <f>IF(N551="zákl. přenesená",J551,0)</f>
        <v>0</v>
      </c>
      <c r="BH551" s="226">
        <f>IF(N551="sníž. přenesená",J551,0)</f>
        <v>0</v>
      </c>
      <c r="BI551" s="226">
        <f>IF(N551="nulová",J551,0)</f>
        <v>0</v>
      </c>
      <c r="BJ551" s="17" t="s">
        <v>80</v>
      </c>
      <c r="BK551" s="226">
        <f>ROUND(I551*H551,2)</f>
        <v>0</v>
      </c>
      <c r="BL551" s="17" t="s">
        <v>183</v>
      </c>
      <c r="BM551" s="225" t="s">
        <v>610</v>
      </c>
    </row>
    <row r="552" s="2" customFormat="1">
      <c r="A552" s="38"/>
      <c r="B552" s="39"/>
      <c r="C552" s="40"/>
      <c r="D552" s="227" t="s">
        <v>144</v>
      </c>
      <c r="E552" s="40"/>
      <c r="F552" s="228" t="s">
        <v>609</v>
      </c>
      <c r="G552" s="40"/>
      <c r="H552" s="40"/>
      <c r="I552" s="229"/>
      <c r="J552" s="40"/>
      <c r="K552" s="40"/>
      <c r="L552" s="44"/>
      <c r="M552" s="230"/>
      <c r="N552" s="231"/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144</v>
      </c>
      <c r="AU552" s="17" t="s">
        <v>82</v>
      </c>
    </row>
    <row r="553" s="12" customFormat="1" ht="22.8" customHeight="1">
      <c r="A553" s="12"/>
      <c r="B553" s="198"/>
      <c r="C553" s="199"/>
      <c r="D553" s="200" t="s">
        <v>72</v>
      </c>
      <c r="E553" s="212" t="s">
        <v>611</v>
      </c>
      <c r="F553" s="212" t="s">
        <v>612</v>
      </c>
      <c r="G553" s="199"/>
      <c r="H553" s="199"/>
      <c r="I553" s="202"/>
      <c r="J553" s="213">
        <f>BK553</f>
        <v>0</v>
      </c>
      <c r="K553" s="199"/>
      <c r="L553" s="204"/>
      <c r="M553" s="205"/>
      <c r="N553" s="206"/>
      <c r="O553" s="206"/>
      <c r="P553" s="207">
        <f>SUM(P554:P566)</f>
        <v>0</v>
      </c>
      <c r="Q553" s="206"/>
      <c r="R553" s="207">
        <f>SUM(R554:R566)</f>
        <v>0</v>
      </c>
      <c r="S553" s="206"/>
      <c r="T553" s="208">
        <f>SUM(T554:T566)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09" t="s">
        <v>82</v>
      </c>
      <c r="AT553" s="210" t="s">
        <v>72</v>
      </c>
      <c r="AU553" s="210" t="s">
        <v>80</v>
      </c>
      <c r="AY553" s="209" t="s">
        <v>136</v>
      </c>
      <c r="BK553" s="211">
        <f>SUM(BK554:BK566)</f>
        <v>0</v>
      </c>
    </row>
    <row r="554" s="2" customFormat="1" ht="24.15" customHeight="1">
      <c r="A554" s="38"/>
      <c r="B554" s="39"/>
      <c r="C554" s="214" t="s">
        <v>355</v>
      </c>
      <c r="D554" s="214" t="s">
        <v>138</v>
      </c>
      <c r="E554" s="215" t="s">
        <v>613</v>
      </c>
      <c r="F554" s="216" t="s">
        <v>614</v>
      </c>
      <c r="G554" s="217" t="s">
        <v>141</v>
      </c>
      <c r="H554" s="218">
        <v>1603</v>
      </c>
      <c r="I554" s="219"/>
      <c r="J554" s="220">
        <f>ROUND(I554*H554,2)</f>
        <v>0</v>
      </c>
      <c r="K554" s="216" t="s">
        <v>142</v>
      </c>
      <c r="L554" s="44"/>
      <c r="M554" s="221" t="s">
        <v>1</v>
      </c>
      <c r="N554" s="222" t="s">
        <v>38</v>
      </c>
      <c r="O554" s="91"/>
      <c r="P554" s="223">
        <f>O554*H554</f>
        <v>0</v>
      </c>
      <c r="Q554" s="223">
        <v>0</v>
      </c>
      <c r="R554" s="223">
        <f>Q554*H554</f>
        <v>0</v>
      </c>
      <c r="S554" s="223">
        <v>0</v>
      </c>
      <c r="T554" s="224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5" t="s">
        <v>183</v>
      </c>
      <c r="AT554" s="225" t="s">
        <v>138</v>
      </c>
      <c r="AU554" s="225" t="s">
        <v>82</v>
      </c>
      <c r="AY554" s="17" t="s">
        <v>136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7" t="s">
        <v>80</v>
      </c>
      <c r="BK554" s="226">
        <f>ROUND(I554*H554,2)</f>
        <v>0</v>
      </c>
      <c r="BL554" s="17" t="s">
        <v>183</v>
      </c>
      <c r="BM554" s="225" t="s">
        <v>615</v>
      </c>
    </row>
    <row r="555" s="2" customFormat="1">
      <c r="A555" s="38"/>
      <c r="B555" s="39"/>
      <c r="C555" s="40"/>
      <c r="D555" s="227" t="s">
        <v>144</v>
      </c>
      <c r="E555" s="40"/>
      <c r="F555" s="228" t="s">
        <v>614</v>
      </c>
      <c r="G555" s="40"/>
      <c r="H555" s="40"/>
      <c r="I555" s="229"/>
      <c r="J555" s="40"/>
      <c r="K555" s="40"/>
      <c r="L555" s="44"/>
      <c r="M555" s="230"/>
      <c r="N555" s="231"/>
      <c r="O555" s="91"/>
      <c r="P555" s="91"/>
      <c r="Q555" s="91"/>
      <c r="R555" s="91"/>
      <c r="S555" s="91"/>
      <c r="T555" s="92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7" t="s">
        <v>144</v>
      </c>
      <c r="AU555" s="17" t="s">
        <v>82</v>
      </c>
    </row>
    <row r="556" s="2" customFormat="1" ht="37.8" customHeight="1">
      <c r="A556" s="38"/>
      <c r="B556" s="39"/>
      <c r="C556" s="214" t="s">
        <v>616</v>
      </c>
      <c r="D556" s="214" t="s">
        <v>138</v>
      </c>
      <c r="E556" s="215" t="s">
        <v>617</v>
      </c>
      <c r="F556" s="216" t="s">
        <v>618</v>
      </c>
      <c r="G556" s="217" t="s">
        <v>234</v>
      </c>
      <c r="H556" s="218">
        <v>81.480000000000004</v>
      </c>
      <c r="I556" s="219"/>
      <c r="J556" s="220">
        <f>ROUND(I556*H556,2)</f>
        <v>0</v>
      </c>
      <c r="K556" s="216" t="s">
        <v>142</v>
      </c>
      <c r="L556" s="44"/>
      <c r="M556" s="221" t="s">
        <v>1</v>
      </c>
      <c r="N556" s="222" t="s">
        <v>38</v>
      </c>
      <c r="O556" s="91"/>
      <c r="P556" s="223">
        <f>O556*H556</f>
        <v>0</v>
      </c>
      <c r="Q556" s="223">
        <v>0</v>
      </c>
      <c r="R556" s="223">
        <f>Q556*H556</f>
        <v>0</v>
      </c>
      <c r="S556" s="223">
        <v>0</v>
      </c>
      <c r="T556" s="224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5" t="s">
        <v>183</v>
      </c>
      <c r="AT556" s="225" t="s">
        <v>138</v>
      </c>
      <c r="AU556" s="225" t="s">
        <v>82</v>
      </c>
      <c r="AY556" s="17" t="s">
        <v>136</v>
      </c>
      <c r="BE556" s="226">
        <f>IF(N556="základní",J556,0)</f>
        <v>0</v>
      </c>
      <c r="BF556" s="226">
        <f>IF(N556="snížená",J556,0)</f>
        <v>0</v>
      </c>
      <c r="BG556" s="226">
        <f>IF(N556="zákl. přenesená",J556,0)</f>
        <v>0</v>
      </c>
      <c r="BH556" s="226">
        <f>IF(N556="sníž. přenesená",J556,0)</f>
        <v>0</v>
      </c>
      <c r="BI556" s="226">
        <f>IF(N556="nulová",J556,0)</f>
        <v>0</v>
      </c>
      <c r="BJ556" s="17" t="s">
        <v>80</v>
      </c>
      <c r="BK556" s="226">
        <f>ROUND(I556*H556,2)</f>
        <v>0</v>
      </c>
      <c r="BL556" s="17" t="s">
        <v>183</v>
      </c>
      <c r="BM556" s="225" t="s">
        <v>619</v>
      </c>
    </row>
    <row r="557" s="2" customFormat="1">
      <c r="A557" s="38"/>
      <c r="B557" s="39"/>
      <c r="C557" s="40"/>
      <c r="D557" s="227" t="s">
        <v>144</v>
      </c>
      <c r="E557" s="40"/>
      <c r="F557" s="228" t="s">
        <v>618</v>
      </c>
      <c r="G557" s="40"/>
      <c r="H557" s="40"/>
      <c r="I557" s="229"/>
      <c r="J557" s="40"/>
      <c r="K557" s="40"/>
      <c r="L557" s="44"/>
      <c r="M557" s="230"/>
      <c r="N557" s="231"/>
      <c r="O557" s="91"/>
      <c r="P557" s="91"/>
      <c r="Q557" s="91"/>
      <c r="R557" s="91"/>
      <c r="S557" s="91"/>
      <c r="T557" s="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144</v>
      </c>
      <c r="AU557" s="17" t="s">
        <v>82</v>
      </c>
    </row>
    <row r="558" s="14" customFormat="1">
      <c r="A558" s="14"/>
      <c r="B558" s="242"/>
      <c r="C558" s="243"/>
      <c r="D558" s="227" t="s">
        <v>145</v>
      </c>
      <c r="E558" s="244" t="s">
        <v>1</v>
      </c>
      <c r="F558" s="245" t="s">
        <v>620</v>
      </c>
      <c r="G558" s="243"/>
      <c r="H558" s="246">
        <v>81.480000000000004</v>
      </c>
      <c r="I558" s="247"/>
      <c r="J558" s="243"/>
      <c r="K558" s="243"/>
      <c r="L558" s="248"/>
      <c r="M558" s="249"/>
      <c r="N558" s="250"/>
      <c r="O558" s="250"/>
      <c r="P558" s="250"/>
      <c r="Q558" s="250"/>
      <c r="R558" s="250"/>
      <c r="S558" s="250"/>
      <c r="T558" s="25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2" t="s">
        <v>145</v>
      </c>
      <c r="AU558" s="252" t="s">
        <v>82</v>
      </c>
      <c r="AV558" s="14" t="s">
        <v>82</v>
      </c>
      <c r="AW558" s="14" t="s">
        <v>30</v>
      </c>
      <c r="AX558" s="14" t="s">
        <v>73</v>
      </c>
      <c r="AY558" s="252" t="s">
        <v>136</v>
      </c>
    </row>
    <row r="559" s="15" customFormat="1">
      <c r="A559" s="15"/>
      <c r="B559" s="253"/>
      <c r="C559" s="254"/>
      <c r="D559" s="227" t="s">
        <v>145</v>
      </c>
      <c r="E559" s="255" t="s">
        <v>1</v>
      </c>
      <c r="F559" s="256" t="s">
        <v>148</v>
      </c>
      <c r="G559" s="254"/>
      <c r="H559" s="257">
        <v>81.480000000000004</v>
      </c>
      <c r="I559" s="258"/>
      <c r="J559" s="254"/>
      <c r="K559" s="254"/>
      <c r="L559" s="259"/>
      <c r="M559" s="260"/>
      <c r="N559" s="261"/>
      <c r="O559" s="261"/>
      <c r="P559" s="261"/>
      <c r="Q559" s="261"/>
      <c r="R559" s="261"/>
      <c r="S559" s="261"/>
      <c r="T559" s="262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63" t="s">
        <v>145</v>
      </c>
      <c r="AU559" s="263" t="s">
        <v>82</v>
      </c>
      <c r="AV559" s="15" t="s">
        <v>143</v>
      </c>
      <c r="AW559" s="15" t="s">
        <v>30</v>
      </c>
      <c r="AX559" s="15" t="s">
        <v>80</v>
      </c>
      <c r="AY559" s="263" t="s">
        <v>136</v>
      </c>
    </row>
    <row r="560" s="2" customFormat="1" ht="14.4" customHeight="1">
      <c r="A560" s="38"/>
      <c r="B560" s="39"/>
      <c r="C560" s="214" t="s">
        <v>363</v>
      </c>
      <c r="D560" s="214" t="s">
        <v>138</v>
      </c>
      <c r="E560" s="215" t="s">
        <v>621</v>
      </c>
      <c r="F560" s="216" t="s">
        <v>622</v>
      </c>
      <c r="G560" s="217" t="s">
        <v>251</v>
      </c>
      <c r="H560" s="218">
        <v>14</v>
      </c>
      <c r="I560" s="219"/>
      <c r="J560" s="220">
        <f>ROUND(I560*H560,2)</f>
        <v>0</v>
      </c>
      <c r="K560" s="216" t="s">
        <v>142</v>
      </c>
      <c r="L560" s="44"/>
      <c r="M560" s="221" t="s">
        <v>1</v>
      </c>
      <c r="N560" s="222" t="s">
        <v>38</v>
      </c>
      <c r="O560" s="91"/>
      <c r="P560" s="223">
        <f>O560*H560</f>
        <v>0</v>
      </c>
      <c r="Q560" s="223">
        <v>0</v>
      </c>
      <c r="R560" s="223">
        <f>Q560*H560</f>
        <v>0</v>
      </c>
      <c r="S560" s="223">
        <v>0</v>
      </c>
      <c r="T560" s="224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5" t="s">
        <v>183</v>
      </c>
      <c r="AT560" s="225" t="s">
        <v>138</v>
      </c>
      <c r="AU560" s="225" t="s">
        <v>82</v>
      </c>
      <c r="AY560" s="17" t="s">
        <v>136</v>
      </c>
      <c r="BE560" s="226">
        <f>IF(N560="základní",J560,0)</f>
        <v>0</v>
      </c>
      <c r="BF560" s="226">
        <f>IF(N560="snížená",J560,0)</f>
        <v>0</v>
      </c>
      <c r="BG560" s="226">
        <f>IF(N560="zákl. přenesená",J560,0)</f>
        <v>0</v>
      </c>
      <c r="BH560" s="226">
        <f>IF(N560="sníž. přenesená",J560,0)</f>
        <v>0</v>
      </c>
      <c r="BI560" s="226">
        <f>IF(N560="nulová",J560,0)</f>
        <v>0</v>
      </c>
      <c r="BJ560" s="17" t="s">
        <v>80</v>
      </c>
      <c r="BK560" s="226">
        <f>ROUND(I560*H560,2)</f>
        <v>0</v>
      </c>
      <c r="BL560" s="17" t="s">
        <v>183</v>
      </c>
      <c r="BM560" s="225" t="s">
        <v>623</v>
      </c>
    </row>
    <row r="561" s="2" customFormat="1">
      <c r="A561" s="38"/>
      <c r="B561" s="39"/>
      <c r="C561" s="40"/>
      <c r="D561" s="227" t="s">
        <v>144</v>
      </c>
      <c r="E561" s="40"/>
      <c r="F561" s="228" t="s">
        <v>622</v>
      </c>
      <c r="G561" s="40"/>
      <c r="H561" s="40"/>
      <c r="I561" s="229"/>
      <c r="J561" s="40"/>
      <c r="K561" s="40"/>
      <c r="L561" s="44"/>
      <c r="M561" s="230"/>
      <c r="N561" s="231"/>
      <c r="O561" s="91"/>
      <c r="P561" s="91"/>
      <c r="Q561" s="91"/>
      <c r="R561" s="91"/>
      <c r="S561" s="91"/>
      <c r="T561" s="92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144</v>
      </c>
      <c r="AU561" s="17" t="s">
        <v>82</v>
      </c>
    </row>
    <row r="562" s="13" customFormat="1">
      <c r="A562" s="13"/>
      <c r="B562" s="232"/>
      <c r="C562" s="233"/>
      <c r="D562" s="227" t="s">
        <v>145</v>
      </c>
      <c r="E562" s="234" t="s">
        <v>1</v>
      </c>
      <c r="F562" s="235" t="s">
        <v>467</v>
      </c>
      <c r="G562" s="233"/>
      <c r="H562" s="234" t="s">
        <v>1</v>
      </c>
      <c r="I562" s="236"/>
      <c r="J562" s="233"/>
      <c r="K562" s="233"/>
      <c r="L562" s="237"/>
      <c r="M562" s="238"/>
      <c r="N562" s="239"/>
      <c r="O562" s="239"/>
      <c r="P562" s="239"/>
      <c r="Q562" s="239"/>
      <c r="R562" s="239"/>
      <c r="S562" s="239"/>
      <c r="T562" s="24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1" t="s">
        <v>145</v>
      </c>
      <c r="AU562" s="241" t="s">
        <v>82</v>
      </c>
      <c r="AV562" s="13" t="s">
        <v>80</v>
      </c>
      <c r="AW562" s="13" t="s">
        <v>30</v>
      </c>
      <c r="AX562" s="13" t="s">
        <v>73</v>
      </c>
      <c r="AY562" s="241" t="s">
        <v>136</v>
      </c>
    </row>
    <row r="563" s="14" customFormat="1">
      <c r="A563" s="14"/>
      <c r="B563" s="242"/>
      <c r="C563" s="243"/>
      <c r="D563" s="227" t="s">
        <v>145</v>
      </c>
      <c r="E563" s="244" t="s">
        <v>1</v>
      </c>
      <c r="F563" s="245" t="s">
        <v>156</v>
      </c>
      <c r="G563" s="243"/>
      <c r="H563" s="246">
        <v>6</v>
      </c>
      <c r="I563" s="247"/>
      <c r="J563" s="243"/>
      <c r="K563" s="243"/>
      <c r="L563" s="248"/>
      <c r="M563" s="249"/>
      <c r="N563" s="250"/>
      <c r="O563" s="250"/>
      <c r="P563" s="250"/>
      <c r="Q563" s="250"/>
      <c r="R563" s="250"/>
      <c r="S563" s="250"/>
      <c r="T563" s="25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2" t="s">
        <v>145</v>
      </c>
      <c r="AU563" s="252" t="s">
        <v>82</v>
      </c>
      <c r="AV563" s="14" t="s">
        <v>82</v>
      </c>
      <c r="AW563" s="14" t="s">
        <v>30</v>
      </c>
      <c r="AX563" s="14" t="s">
        <v>73</v>
      </c>
      <c r="AY563" s="252" t="s">
        <v>136</v>
      </c>
    </row>
    <row r="564" s="13" customFormat="1">
      <c r="A564" s="13"/>
      <c r="B564" s="232"/>
      <c r="C564" s="233"/>
      <c r="D564" s="227" t="s">
        <v>145</v>
      </c>
      <c r="E564" s="234" t="s">
        <v>1</v>
      </c>
      <c r="F564" s="235" t="s">
        <v>469</v>
      </c>
      <c r="G564" s="233"/>
      <c r="H564" s="234" t="s">
        <v>1</v>
      </c>
      <c r="I564" s="236"/>
      <c r="J564" s="233"/>
      <c r="K564" s="233"/>
      <c r="L564" s="237"/>
      <c r="M564" s="238"/>
      <c r="N564" s="239"/>
      <c r="O564" s="239"/>
      <c r="P564" s="239"/>
      <c r="Q564" s="239"/>
      <c r="R564" s="239"/>
      <c r="S564" s="239"/>
      <c r="T564" s="24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1" t="s">
        <v>145</v>
      </c>
      <c r="AU564" s="241" t="s">
        <v>82</v>
      </c>
      <c r="AV564" s="13" t="s">
        <v>80</v>
      </c>
      <c r="AW564" s="13" t="s">
        <v>30</v>
      </c>
      <c r="AX564" s="13" t="s">
        <v>73</v>
      </c>
      <c r="AY564" s="241" t="s">
        <v>136</v>
      </c>
    </row>
    <row r="565" s="14" customFormat="1">
      <c r="A565" s="14"/>
      <c r="B565" s="242"/>
      <c r="C565" s="243"/>
      <c r="D565" s="227" t="s">
        <v>145</v>
      </c>
      <c r="E565" s="244" t="s">
        <v>1</v>
      </c>
      <c r="F565" s="245" t="s">
        <v>160</v>
      </c>
      <c r="G565" s="243"/>
      <c r="H565" s="246">
        <v>8</v>
      </c>
      <c r="I565" s="247"/>
      <c r="J565" s="243"/>
      <c r="K565" s="243"/>
      <c r="L565" s="248"/>
      <c r="M565" s="249"/>
      <c r="N565" s="250"/>
      <c r="O565" s="250"/>
      <c r="P565" s="250"/>
      <c r="Q565" s="250"/>
      <c r="R565" s="250"/>
      <c r="S565" s="250"/>
      <c r="T565" s="25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2" t="s">
        <v>145</v>
      </c>
      <c r="AU565" s="252" t="s">
        <v>82</v>
      </c>
      <c r="AV565" s="14" t="s">
        <v>82</v>
      </c>
      <c r="AW565" s="14" t="s">
        <v>30</v>
      </c>
      <c r="AX565" s="14" t="s">
        <v>73</v>
      </c>
      <c r="AY565" s="252" t="s">
        <v>136</v>
      </c>
    </row>
    <row r="566" s="15" customFormat="1">
      <c r="A566" s="15"/>
      <c r="B566" s="253"/>
      <c r="C566" s="254"/>
      <c r="D566" s="227" t="s">
        <v>145</v>
      </c>
      <c r="E566" s="255" t="s">
        <v>1</v>
      </c>
      <c r="F566" s="256" t="s">
        <v>148</v>
      </c>
      <c r="G566" s="254"/>
      <c r="H566" s="257">
        <v>14</v>
      </c>
      <c r="I566" s="258"/>
      <c r="J566" s="254"/>
      <c r="K566" s="254"/>
      <c r="L566" s="259"/>
      <c r="M566" s="260"/>
      <c r="N566" s="261"/>
      <c r="O566" s="261"/>
      <c r="P566" s="261"/>
      <c r="Q566" s="261"/>
      <c r="R566" s="261"/>
      <c r="S566" s="261"/>
      <c r="T566" s="262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3" t="s">
        <v>145</v>
      </c>
      <c r="AU566" s="263" t="s">
        <v>82</v>
      </c>
      <c r="AV566" s="15" t="s">
        <v>143</v>
      </c>
      <c r="AW566" s="15" t="s">
        <v>30</v>
      </c>
      <c r="AX566" s="15" t="s">
        <v>80</v>
      </c>
      <c r="AY566" s="263" t="s">
        <v>136</v>
      </c>
    </row>
    <row r="567" s="12" customFormat="1" ht="22.8" customHeight="1">
      <c r="A567" s="12"/>
      <c r="B567" s="198"/>
      <c r="C567" s="199"/>
      <c r="D567" s="200" t="s">
        <v>72</v>
      </c>
      <c r="E567" s="212" t="s">
        <v>624</v>
      </c>
      <c r="F567" s="212" t="s">
        <v>625</v>
      </c>
      <c r="G567" s="199"/>
      <c r="H567" s="199"/>
      <c r="I567" s="202"/>
      <c r="J567" s="213">
        <f>BK567</f>
        <v>0</v>
      </c>
      <c r="K567" s="199"/>
      <c r="L567" s="204"/>
      <c r="M567" s="205"/>
      <c r="N567" s="206"/>
      <c r="O567" s="206"/>
      <c r="P567" s="207">
        <f>SUM(P568:P581)</f>
        <v>0</v>
      </c>
      <c r="Q567" s="206"/>
      <c r="R567" s="207">
        <f>SUM(R568:R581)</f>
        <v>0</v>
      </c>
      <c r="S567" s="206"/>
      <c r="T567" s="208">
        <f>SUM(T568:T581)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09" t="s">
        <v>82</v>
      </c>
      <c r="AT567" s="210" t="s">
        <v>72</v>
      </c>
      <c r="AU567" s="210" t="s">
        <v>80</v>
      </c>
      <c r="AY567" s="209" t="s">
        <v>136</v>
      </c>
      <c r="BK567" s="211">
        <f>SUM(BK568:BK581)</f>
        <v>0</v>
      </c>
    </row>
    <row r="568" s="2" customFormat="1" ht="14.4" customHeight="1">
      <c r="A568" s="38"/>
      <c r="B568" s="39"/>
      <c r="C568" s="214" t="s">
        <v>626</v>
      </c>
      <c r="D568" s="214" t="s">
        <v>138</v>
      </c>
      <c r="E568" s="215" t="s">
        <v>627</v>
      </c>
      <c r="F568" s="216" t="s">
        <v>628</v>
      </c>
      <c r="G568" s="217" t="s">
        <v>141</v>
      </c>
      <c r="H568" s="218">
        <v>103.05800000000001</v>
      </c>
      <c r="I568" s="219"/>
      <c r="J568" s="220">
        <f>ROUND(I568*H568,2)</f>
        <v>0</v>
      </c>
      <c r="K568" s="216" t="s">
        <v>142</v>
      </c>
      <c r="L568" s="44"/>
      <c r="M568" s="221" t="s">
        <v>1</v>
      </c>
      <c r="N568" s="222" t="s">
        <v>38</v>
      </c>
      <c r="O568" s="91"/>
      <c r="P568" s="223">
        <f>O568*H568</f>
        <v>0</v>
      </c>
      <c r="Q568" s="223">
        <v>0</v>
      </c>
      <c r="R568" s="223">
        <f>Q568*H568</f>
        <v>0</v>
      </c>
      <c r="S568" s="223">
        <v>0</v>
      </c>
      <c r="T568" s="224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5" t="s">
        <v>183</v>
      </c>
      <c r="AT568" s="225" t="s">
        <v>138</v>
      </c>
      <c r="AU568" s="225" t="s">
        <v>82</v>
      </c>
      <c r="AY568" s="17" t="s">
        <v>136</v>
      </c>
      <c r="BE568" s="226">
        <f>IF(N568="základní",J568,0)</f>
        <v>0</v>
      </c>
      <c r="BF568" s="226">
        <f>IF(N568="snížená",J568,0)</f>
        <v>0</v>
      </c>
      <c r="BG568" s="226">
        <f>IF(N568="zákl. přenesená",J568,0)</f>
        <v>0</v>
      </c>
      <c r="BH568" s="226">
        <f>IF(N568="sníž. přenesená",J568,0)</f>
        <v>0</v>
      </c>
      <c r="BI568" s="226">
        <f>IF(N568="nulová",J568,0)</f>
        <v>0</v>
      </c>
      <c r="BJ568" s="17" t="s">
        <v>80</v>
      </c>
      <c r="BK568" s="226">
        <f>ROUND(I568*H568,2)</f>
        <v>0</v>
      </c>
      <c r="BL568" s="17" t="s">
        <v>183</v>
      </c>
      <c r="BM568" s="225" t="s">
        <v>629</v>
      </c>
    </row>
    <row r="569" s="2" customFormat="1">
      <c r="A569" s="38"/>
      <c r="B569" s="39"/>
      <c r="C569" s="40"/>
      <c r="D569" s="227" t="s">
        <v>144</v>
      </c>
      <c r="E569" s="40"/>
      <c r="F569" s="228" t="s">
        <v>628</v>
      </c>
      <c r="G569" s="40"/>
      <c r="H569" s="40"/>
      <c r="I569" s="229"/>
      <c r="J569" s="40"/>
      <c r="K569" s="40"/>
      <c r="L569" s="44"/>
      <c r="M569" s="230"/>
      <c r="N569" s="231"/>
      <c r="O569" s="91"/>
      <c r="P569" s="91"/>
      <c r="Q569" s="91"/>
      <c r="R569" s="91"/>
      <c r="S569" s="91"/>
      <c r="T569" s="92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144</v>
      </c>
      <c r="AU569" s="17" t="s">
        <v>82</v>
      </c>
    </row>
    <row r="570" s="13" customFormat="1">
      <c r="A570" s="13"/>
      <c r="B570" s="232"/>
      <c r="C570" s="233"/>
      <c r="D570" s="227" t="s">
        <v>145</v>
      </c>
      <c r="E570" s="234" t="s">
        <v>1</v>
      </c>
      <c r="F570" s="235" t="s">
        <v>310</v>
      </c>
      <c r="G570" s="233"/>
      <c r="H570" s="234" t="s">
        <v>1</v>
      </c>
      <c r="I570" s="236"/>
      <c r="J570" s="233"/>
      <c r="K570" s="233"/>
      <c r="L570" s="237"/>
      <c r="M570" s="238"/>
      <c r="N570" s="239"/>
      <c r="O570" s="239"/>
      <c r="P570" s="239"/>
      <c r="Q570" s="239"/>
      <c r="R570" s="239"/>
      <c r="S570" s="239"/>
      <c r="T570" s="24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1" t="s">
        <v>145</v>
      </c>
      <c r="AU570" s="241" t="s">
        <v>82</v>
      </c>
      <c r="AV570" s="13" t="s">
        <v>80</v>
      </c>
      <c r="AW570" s="13" t="s">
        <v>30</v>
      </c>
      <c r="AX570" s="13" t="s">
        <v>73</v>
      </c>
      <c r="AY570" s="241" t="s">
        <v>136</v>
      </c>
    </row>
    <row r="571" s="14" customFormat="1">
      <c r="A571" s="14"/>
      <c r="B571" s="242"/>
      <c r="C571" s="243"/>
      <c r="D571" s="227" t="s">
        <v>145</v>
      </c>
      <c r="E571" s="244" t="s">
        <v>1</v>
      </c>
      <c r="F571" s="245" t="s">
        <v>630</v>
      </c>
      <c r="G571" s="243"/>
      <c r="H571" s="246">
        <v>15.131</v>
      </c>
      <c r="I571" s="247"/>
      <c r="J571" s="243"/>
      <c r="K571" s="243"/>
      <c r="L571" s="248"/>
      <c r="M571" s="249"/>
      <c r="N571" s="250"/>
      <c r="O571" s="250"/>
      <c r="P571" s="250"/>
      <c r="Q571" s="250"/>
      <c r="R571" s="250"/>
      <c r="S571" s="250"/>
      <c r="T571" s="25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2" t="s">
        <v>145</v>
      </c>
      <c r="AU571" s="252" t="s">
        <v>82</v>
      </c>
      <c r="AV571" s="14" t="s">
        <v>82</v>
      </c>
      <c r="AW571" s="14" t="s">
        <v>30</v>
      </c>
      <c r="AX571" s="14" t="s">
        <v>73</v>
      </c>
      <c r="AY571" s="252" t="s">
        <v>136</v>
      </c>
    </row>
    <row r="572" s="13" customFormat="1">
      <c r="A572" s="13"/>
      <c r="B572" s="232"/>
      <c r="C572" s="233"/>
      <c r="D572" s="227" t="s">
        <v>145</v>
      </c>
      <c r="E572" s="234" t="s">
        <v>1</v>
      </c>
      <c r="F572" s="235" t="s">
        <v>313</v>
      </c>
      <c r="G572" s="233"/>
      <c r="H572" s="234" t="s">
        <v>1</v>
      </c>
      <c r="I572" s="236"/>
      <c r="J572" s="233"/>
      <c r="K572" s="233"/>
      <c r="L572" s="237"/>
      <c r="M572" s="238"/>
      <c r="N572" s="239"/>
      <c r="O572" s="239"/>
      <c r="P572" s="239"/>
      <c r="Q572" s="239"/>
      <c r="R572" s="239"/>
      <c r="S572" s="239"/>
      <c r="T572" s="24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1" t="s">
        <v>145</v>
      </c>
      <c r="AU572" s="241" t="s">
        <v>82</v>
      </c>
      <c r="AV572" s="13" t="s">
        <v>80</v>
      </c>
      <c r="AW572" s="13" t="s">
        <v>30</v>
      </c>
      <c r="AX572" s="13" t="s">
        <v>73</v>
      </c>
      <c r="AY572" s="241" t="s">
        <v>136</v>
      </c>
    </row>
    <row r="573" s="14" customFormat="1">
      <c r="A573" s="14"/>
      <c r="B573" s="242"/>
      <c r="C573" s="243"/>
      <c r="D573" s="227" t="s">
        <v>145</v>
      </c>
      <c r="E573" s="244" t="s">
        <v>1</v>
      </c>
      <c r="F573" s="245" t="s">
        <v>631</v>
      </c>
      <c r="G573" s="243"/>
      <c r="H573" s="246">
        <v>41.119999999999997</v>
      </c>
      <c r="I573" s="247"/>
      <c r="J573" s="243"/>
      <c r="K573" s="243"/>
      <c r="L573" s="248"/>
      <c r="M573" s="249"/>
      <c r="N573" s="250"/>
      <c r="O573" s="250"/>
      <c r="P573" s="250"/>
      <c r="Q573" s="250"/>
      <c r="R573" s="250"/>
      <c r="S573" s="250"/>
      <c r="T573" s="25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2" t="s">
        <v>145</v>
      </c>
      <c r="AU573" s="252" t="s">
        <v>82</v>
      </c>
      <c r="AV573" s="14" t="s">
        <v>82</v>
      </c>
      <c r="AW573" s="14" t="s">
        <v>30</v>
      </c>
      <c r="AX573" s="14" t="s">
        <v>73</v>
      </c>
      <c r="AY573" s="252" t="s">
        <v>136</v>
      </c>
    </row>
    <row r="574" s="13" customFormat="1">
      <c r="A574" s="13"/>
      <c r="B574" s="232"/>
      <c r="C574" s="233"/>
      <c r="D574" s="227" t="s">
        <v>145</v>
      </c>
      <c r="E574" s="234" t="s">
        <v>1</v>
      </c>
      <c r="F574" s="235" t="s">
        <v>373</v>
      </c>
      <c r="G574" s="233"/>
      <c r="H574" s="234" t="s">
        <v>1</v>
      </c>
      <c r="I574" s="236"/>
      <c r="J574" s="233"/>
      <c r="K574" s="233"/>
      <c r="L574" s="237"/>
      <c r="M574" s="238"/>
      <c r="N574" s="239"/>
      <c r="O574" s="239"/>
      <c r="P574" s="239"/>
      <c r="Q574" s="239"/>
      <c r="R574" s="239"/>
      <c r="S574" s="239"/>
      <c r="T574" s="24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1" t="s">
        <v>145</v>
      </c>
      <c r="AU574" s="241" t="s">
        <v>82</v>
      </c>
      <c r="AV574" s="13" t="s">
        <v>80</v>
      </c>
      <c r="AW574" s="13" t="s">
        <v>30</v>
      </c>
      <c r="AX574" s="13" t="s">
        <v>73</v>
      </c>
      <c r="AY574" s="241" t="s">
        <v>136</v>
      </c>
    </row>
    <row r="575" s="14" customFormat="1">
      <c r="A575" s="14"/>
      <c r="B575" s="242"/>
      <c r="C575" s="243"/>
      <c r="D575" s="227" t="s">
        <v>145</v>
      </c>
      <c r="E575" s="244" t="s">
        <v>1</v>
      </c>
      <c r="F575" s="245" t="s">
        <v>632</v>
      </c>
      <c r="G575" s="243"/>
      <c r="H575" s="246">
        <v>46.807000000000002</v>
      </c>
      <c r="I575" s="247"/>
      <c r="J575" s="243"/>
      <c r="K575" s="243"/>
      <c r="L575" s="248"/>
      <c r="M575" s="249"/>
      <c r="N575" s="250"/>
      <c r="O575" s="250"/>
      <c r="P575" s="250"/>
      <c r="Q575" s="250"/>
      <c r="R575" s="250"/>
      <c r="S575" s="250"/>
      <c r="T575" s="25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2" t="s">
        <v>145</v>
      </c>
      <c r="AU575" s="252" t="s">
        <v>82</v>
      </c>
      <c r="AV575" s="14" t="s">
        <v>82</v>
      </c>
      <c r="AW575" s="14" t="s">
        <v>30</v>
      </c>
      <c r="AX575" s="14" t="s">
        <v>73</v>
      </c>
      <c r="AY575" s="252" t="s">
        <v>136</v>
      </c>
    </row>
    <row r="576" s="15" customFormat="1">
      <c r="A576" s="15"/>
      <c r="B576" s="253"/>
      <c r="C576" s="254"/>
      <c r="D576" s="227" t="s">
        <v>145</v>
      </c>
      <c r="E576" s="255" t="s">
        <v>1</v>
      </c>
      <c r="F576" s="256" t="s">
        <v>148</v>
      </c>
      <c r="G576" s="254"/>
      <c r="H576" s="257">
        <v>103.05799999999999</v>
      </c>
      <c r="I576" s="258"/>
      <c r="J576" s="254"/>
      <c r="K576" s="254"/>
      <c r="L576" s="259"/>
      <c r="M576" s="260"/>
      <c r="N576" s="261"/>
      <c r="O576" s="261"/>
      <c r="P576" s="261"/>
      <c r="Q576" s="261"/>
      <c r="R576" s="261"/>
      <c r="S576" s="261"/>
      <c r="T576" s="262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3" t="s">
        <v>145</v>
      </c>
      <c r="AU576" s="263" t="s">
        <v>82</v>
      </c>
      <c r="AV576" s="15" t="s">
        <v>143</v>
      </c>
      <c r="AW576" s="15" t="s">
        <v>30</v>
      </c>
      <c r="AX576" s="15" t="s">
        <v>80</v>
      </c>
      <c r="AY576" s="263" t="s">
        <v>136</v>
      </c>
    </row>
    <row r="577" s="2" customFormat="1" ht="14.4" customHeight="1">
      <c r="A577" s="38"/>
      <c r="B577" s="39"/>
      <c r="C577" s="214" t="s">
        <v>369</v>
      </c>
      <c r="D577" s="214" t="s">
        <v>138</v>
      </c>
      <c r="E577" s="215" t="s">
        <v>633</v>
      </c>
      <c r="F577" s="216" t="s">
        <v>634</v>
      </c>
      <c r="G577" s="217" t="s">
        <v>141</v>
      </c>
      <c r="H577" s="218">
        <v>10.392</v>
      </c>
      <c r="I577" s="219"/>
      <c r="J577" s="220">
        <f>ROUND(I577*H577,2)</f>
        <v>0</v>
      </c>
      <c r="K577" s="216" t="s">
        <v>142</v>
      </c>
      <c r="L577" s="44"/>
      <c r="M577" s="221" t="s">
        <v>1</v>
      </c>
      <c r="N577" s="222" t="s">
        <v>38</v>
      </c>
      <c r="O577" s="91"/>
      <c r="P577" s="223">
        <f>O577*H577</f>
        <v>0</v>
      </c>
      <c r="Q577" s="223">
        <v>0</v>
      </c>
      <c r="R577" s="223">
        <f>Q577*H577</f>
        <v>0</v>
      </c>
      <c r="S577" s="223">
        <v>0</v>
      </c>
      <c r="T577" s="224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5" t="s">
        <v>183</v>
      </c>
      <c r="AT577" s="225" t="s">
        <v>138</v>
      </c>
      <c r="AU577" s="225" t="s">
        <v>82</v>
      </c>
      <c r="AY577" s="17" t="s">
        <v>136</v>
      </c>
      <c r="BE577" s="226">
        <f>IF(N577="základní",J577,0)</f>
        <v>0</v>
      </c>
      <c r="BF577" s="226">
        <f>IF(N577="snížená",J577,0)</f>
        <v>0</v>
      </c>
      <c r="BG577" s="226">
        <f>IF(N577="zákl. přenesená",J577,0)</f>
        <v>0</v>
      </c>
      <c r="BH577" s="226">
        <f>IF(N577="sníž. přenesená",J577,0)</f>
        <v>0</v>
      </c>
      <c r="BI577" s="226">
        <f>IF(N577="nulová",J577,0)</f>
        <v>0</v>
      </c>
      <c r="BJ577" s="17" t="s">
        <v>80</v>
      </c>
      <c r="BK577" s="226">
        <f>ROUND(I577*H577,2)</f>
        <v>0</v>
      </c>
      <c r="BL577" s="17" t="s">
        <v>183</v>
      </c>
      <c r="BM577" s="225" t="s">
        <v>635</v>
      </c>
    </row>
    <row r="578" s="2" customFormat="1">
      <c r="A578" s="38"/>
      <c r="B578" s="39"/>
      <c r="C578" s="40"/>
      <c r="D578" s="227" t="s">
        <v>144</v>
      </c>
      <c r="E578" s="40"/>
      <c r="F578" s="228" t="s">
        <v>634</v>
      </c>
      <c r="G578" s="40"/>
      <c r="H578" s="40"/>
      <c r="I578" s="229"/>
      <c r="J578" s="40"/>
      <c r="K578" s="40"/>
      <c r="L578" s="44"/>
      <c r="M578" s="230"/>
      <c r="N578" s="231"/>
      <c r="O578" s="91"/>
      <c r="P578" s="91"/>
      <c r="Q578" s="91"/>
      <c r="R578" s="91"/>
      <c r="S578" s="91"/>
      <c r="T578" s="92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144</v>
      </c>
      <c r="AU578" s="17" t="s">
        <v>82</v>
      </c>
    </row>
    <row r="579" s="13" customFormat="1">
      <c r="A579" s="13"/>
      <c r="B579" s="232"/>
      <c r="C579" s="233"/>
      <c r="D579" s="227" t="s">
        <v>145</v>
      </c>
      <c r="E579" s="234" t="s">
        <v>1</v>
      </c>
      <c r="F579" s="235" t="s">
        <v>310</v>
      </c>
      <c r="G579" s="233"/>
      <c r="H579" s="234" t="s">
        <v>1</v>
      </c>
      <c r="I579" s="236"/>
      <c r="J579" s="233"/>
      <c r="K579" s="233"/>
      <c r="L579" s="237"/>
      <c r="M579" s="238"/>
      <c r="N579" s="239"/>
      <c r="O579" s="239"/>
      <c r="P579" s="239"/>
      <c r="Q579" s="239"/>
      <c r="R579" s="239"/>
      <c r="S579" s="239"/>
      <c r="T579" s="24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1" t="s">
        <v>145</v>
      </c>
      <c r="AU579" s="241" t="s">
        <v>82</v>
      </c>
      <c r="AV579" s="13" t="s">
        <v>80</v>
      </c>
      <c r="AW579" s="13" t="s">
        <v>30</v>
      </c>
      <c r="AX579" s="13" t="s">
        <v>73</v>
      </c>
      <c r="AY579" s="241" t="s">
        <v>136</v>
      </c>
    </row>
    <row r="580" s="14" customFormat="1">
      <c r="A580" s="14"/>
      <c r="B580" s="242"/>
      <c r="C580" s="243"/>
      <c r="D580" s="227" t="s">
        <v>145</v>
      </c>
      <c r="E580" s="244" t="s">
        <v>1</v>
      </c>
      <c r="F580" s="245" t="s">
        <v>636</v>
      </c>
      <c r="G580" s="243"/>
      <c r="H580" s="246">
        <v>10.392</v>
      </c>
      <c r="I580" s="247"/>
      <c r="J580" s="243"/>
      <c r="K580" s="243"/>
      <c r="L580" s="248"/>
      <c r="M580" s="249"/>
      <c r="N580" s="250"/>
      <c r="O580" s="250"/>
      <c r="P580" s="250"/>
      <c r="Q580" s="250"/>
      <c r="R580" s="250"/>
      <c r="S580" s="250"/>
      <c r="T580" s="251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2" t="s">
        <v>145</v>
      </c>
      <c r="AU580" s="252" t="s">
        <v>82</v>
      </c>
      <c r="AV580" s="14" t="s">
        <v>82</v>
      </c>
      <c r="AW580" s="14" t="s">
        <v>30</v>
      </c>
      <c r="AX580" s="14" t="s">
        <v>73</v>
      </c>
      <c r="AY580" s="252" t="s">
        <v>136</v>
      </c>
    </row>
    <row r="581" s="15" customFormat="1">
      <c r="A581" s="15"/>
      <c r="B581" s="253"/>
      <c r="C581" s="254"/>
      <c r="D581" s="227" t="s">
        <v>145</v>
      </c>
      <c r="E581" s="255" t="s">
        <v>1</v>
      </c>
      <c r="F581" s="256" t="s">
        <v>148</v>
      </c>
      <c r="G581" s="254"/>
      <c r="H581" s="257">
        <v>10.392</v>
      </c>
      <c r="I581" s="258"/>
      <c r="J581" s="254"/>
      <c r="K581" s="254"/>
      <c r="L581" s="259"/>
      <c r="M581" s="260"/>
      <c r="N581" s="261"/>
      <c r="O581" s="261"/>
      <c r="P581" s="261"/>
      <c r="Q581" s="261"/>
      <c r="R581" s="261"/>
      <c r="S581" s="261"/>
      <c r="T581" s="262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3" t="s">
        <v>145</v>
      </c>
      <c r="AU581" s="263" t="s">
        <v>82</v>
      </c>
      <c r="AV581" s="15" t="s">
        <v>143</v>
      </c>
      <c r="AW581" s="15" t="s">
        <v>30</v>
      </c>
      <c r="AX581" s="15" t="s">
        <v>80</v>
      </c>
      <c r="AY581" s="263" t="s">
        <v>136</v>
      </c>
    </row>
    <row r="582" s="12" customFormat="1" ht="22.8" customHeight="1">
      <c r="A582" s="12"/>
      <c r="B582" s="198"/>
      <c r="C582" s="199"/>
      <c r="D582" s="200" t="s">
        <v>72</v>
      </c>
      <c r="E582" s="212" t="s">
        <v>637</v>
      </c>
      <c r="F582" s="212" t="s">
        <v>638</v>
      </c>
      <c r="G582" s="199"/>
      <c r="H582" s="199"/>
      <c r="I582" s="202"/>
      <c r="J582" s="213">
        <f>BK582</f>
        <v>0</v>
      </c>
      <c r="K582" s="199"/>
      <c r="L582" s="204"/>
      <c r="M582" s="205"/>
      <c r="N582" s="206"/>
      <c r="O582" s="206"/>
      <c r="P582" s="207">
        <f>SUM(P583:P586)</f>
        <v>0</v>
      </c>
      <c r="Q582" s="206"/>
      <c r="R582" s="207">
        <f>SUM(R583:R586)</f>
        <v>0</v>
      </c>
      <c r="S582" s="206"/>
      <c r="T582" s="208">
        <f>SUM(T583:T586)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09" t="s">
        <v>82</v>
      </c>
      <c r="AT582" s="210" t="s">
        <v>72</v>
      </c>
      <c r="AU582" s="210" t="s">
        <v>80</v>
      </c>
      <c r="AY582" s="209" t="s">
        <v>136</v>
      </c>
      <c r="BK582" s="211">
        <f>SUM(BK583:BK586)</f>
        <v>0</v>
      </c>
    </row>
    <row r="583" s="2" customFormat="1" ht="14.4" customHeight="1">
      <c r="A583" s="38"/>
      <c r="B583" s="39"/>
      <c r="C583" s="214" t="s">
        <v>639</v>
      </c>
      <c r="D583" s="214" t="s">
        <v>138</v>
      </c>
      <c r="E583" s="215" t="s">
        <v>640</v>
      </c>
      <c r="F583" s="216" t="s">
        <v>641</v>
      </c>
      <c r="G583" s="217" t="s">
        <v>141</v>
      </c>
      <c r="H583" s="218">
        <v>76.162999999999997</v>
      </c>
      <c r="I583" s="219"/>
      <c r="J583" s="220">
        <f>ROUND(I583*H583,2)</f>
        <v>0</v>
      </c>
      <c r="K583" s="216" t="s">
        <v>142</v>
      </c>
      <c r="L583" s="44"/>
      <c r="M583" s="221" t="s">
        <v>1</v>
      </c>
      <c r="N583" s="222" t="s">
        <v>38</v>
      </c>
      <c r="O583" s="91"/>
      <c r="P583" s="223">
        <f>O583*H583</f>
        <v>0</v>
      </c>
      <c r="Q583" s="223">
        <v>0</v>
      </c>
      <c r="R583" s="223">
        <f>Q583*H583</f>
        <v>0</v>
      </c>
      <c r="S583" s="223">
        <v>0</v>
      </c>
      <c r="T583" s="224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5" t="s">
        <v>183</v>
      </c>
      <c r="AT583" s="225" t="s">
        <v>138</v>
      </c>
      <c r="AU583" s="225" t="s">
        <v>82</v>
      </c>
      <c r="AY583" s="17" t="s">
        <v>136</v>
      </c>
      <c r="BE583" s="226">
        <f>IF(N583="základní",J583,0)</f>
        <v>0</v>
      </c>
      <c r="BF583" s="226">
        <f>IF(N583="snížená",J583,0)</f>
        <v>0</v>
      </c>
      <c r="BG583" s="226">
        <f>IF(N583="zákl. přenesená",J583,0)</f>
        <v>0</v>
      </c>
      <c r="BH583" s="226">
        <f>IF(N583="sníž. přenesená",J583,0)</f>
        <v>0</v>
      </c>
      <c r="BI583" s="226">
        <f>IF(N583="nulová",J583,0)</f>
        <v>0</v>
      </c>
      <c r="BJ583" s="17" t="s">
        <v>80</v>
      </c>
      <c r="BK583" s="226">
        <f>ROUND(I583*H583,2)</f>
        <v>0</v>
      </c>
      <c r="BL583" s="17" t="s">
        <v>183</v>
      </c>
      <c r="BM583" s="225" t="s">
        <v>642</v>
      </c>
    </row>
    <row r="584" s="2" customFormat="1">
      <c r="A584" s="38"/>
      <c r="B584" s="39"/>
      <c r="C584" s="40"/>
      <c r="D584" s="227" t="s">
        <v>144</v>
      </c>
      <c r="E584" s="40"/>
      <c r="F584" s="228" t="s">
        <v>641</v>
      </c>
      <c r="G584" s="40"/>
      <c r="H584" s="40"/>
      <c r="I584" s="229"/>
      <c r="J584" s="40"/>
      <c r="K584" s="40"/>
      <c r="L584" s="44"/>
      <c r="M584" s="230"/>
      <c r="N584" s="231"/>
      <c r="O584" s="91"/>
      <c r="P584" s="91"/>
      <c r="Q584" s="91"/>
      <c r="R584" s="91"/>
      <c r="S584" s="91"/>
      <c r="T584" s="92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17" t="s">
        <v>144</v>
      </c>
      <c r="AU584" s="17" t="s">
        <v>82</v>
      </c>
    </row>
    <row r="585" s="14" customFormat="1">
      <c r="A585" s="14"/>
      <c r="B585" s="242"/>
      <c r="C585" s="243"/>
      <c r="D585" s="227" t="s">
        <v>145</v>
      </c>
      <c r="E585" s="244" t="s">
        <v>1</v>
      </c>
      <c r="F585" s="245" t="s">
        <v>643</v>
      </c>
      <c r="G585" s="243"/>
      <c r="H585" s="246">
        <v>76.162999999999997</v>
      </c>
      <c r="I585" s="247"/>
      <c r="J585" s="243"/>
      <c r="K585" s="243"/>
      <c r="L585" s="248"/>
      <c r="M585" s="249"/>
      <c r="N585" s="250"/>
      <c r="O585" s="250"/>
      <c r="P585" s="250"/>
      <c r="Q585" s="250"/>
      <c r="R585" s="250"/>
      <c r="S585" s="250"/>
      <c r="T585" s="25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2" t="s">
        <v>145</v>
      </c>
      <c r="AU585" s="252" t="s">
        <v>82</v>
      </c>
      <c r="AV585" s="14" t="s">
        <v>82</v>
      </c>
      <c r="AW585" s="14" t="s">
        <v>30</v>
      </c>
      <c r="AX585" s="14" t="s">
        <v>73</v>
      </c>
      <c r="AY585" s="252" t="s">
        <v>136</v>
      </c>
    </row>
    <row r="586" s="15" customFormat="1">
      <c r="A586" s="15"/>
      <c r="B586" s="253"/>
      <c r="C586" s="254"/>
      <c r="D586" s="227" t="s">
        <v>145</v>
      </c>
      <c r="E586" s="255" t="s">
        <v>1</v>
      </c>
      <c r="F586" s="256" t="s">
        <v>148</v>
      </c>
      <c r="G586" s="254"/>
      <c r="H586" s="257">
        <v>76.162999999999997</v>
      </c>
      <c r="I586" s="258"/>
      <c r="J586" s="254"/>
      <c r="K586" s="254"/>
      <c r="L586" s="259"/>
      <c r="M586" s="260"/>
      <c r="N586" s="261"/>
      <c r="O586" s="261"/>
      <c r="P586" s="261"/>
      <c r="Q586" s="261"/>
      <c r="R586" s="261"/>
      <c r="S586" s="261"/>
      <c r="T586" s="262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3" t="s">
        <v>145</v>
      </c>
      <c r="AU586" s="263" t="s">
        <v>82</v>
      </c>
      <c r="AV586" s="15" t="s">
        <v>143</v>
      </c>
      <c r="AW586" s="15" t="s">
        <v>30</v>
      </c>
      <c r="AX586" s="15" t="s">
        <v>80</v>
      </c>
      <c r="AY586" s="263" t="s">
        <v>136</v>
      </c>
    </row>
    <row r="587" s="12" customFormat="1" ht="22.8" customHeight="1">
      <c r="A587" s="12"/>
      <c r="B587" s="198"/>
      <c r="C587" s="199"/>
      <c r="D587" s="200" t="s">
        <v>72</v>
      </c>
      <c r="E587" s="212" t="s">
        <v>644</v>
      </c>
      <c r="F587" s="212" t="s">
        <v>645</v>
      </c>
      <c r="G587" s="199"/>
      <c r="H587" s="199"/>
      <c r="I587" s="202"/>
      <c r="J587" s="213">
        <f>BK587</f>
        <v>0</v>
      </c>
      <c r="K587" s="199"/>
      <c r="L587" s="204"/>
      <c r="M587" s="205"/>
      <c r="N587" s="206"/>
      <c r="O587" s="206"/>
      <c r="P587" s="207">
        <f>SUM(P588:P596)</f>
        <v>0</v>
      </c>
      <c r="Q587" s="206"/>
      <c r="R587" s="207">
        <f>SUM(R588:R596)</f>
        <v>0</v>
      </c>
      <c r="S587" s="206"/>
      <c r="T587" s="208">
        <f>SUM(T588:T596)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09" t="s">
        <v>82</v>
      </c>
      <c r="AT587" s="210" t="s">
        <v>72</v>
      </c>
      <c r="AU587" s="210" t="s">
        <v>80</v>
      </c>
      <c r="AY587" s="209" t="s">
        <v>136</v>
      </c>
      <c r="BK587" s="211">
        <f>SUM(BK588:BK596)</f>
        <v>0</v>
      </c>
    </row>
    <row r="588" s="2" customFormat="1" ht="24.15" customHeight="1">
      <c r="A588" s="38"/>
      <c r="B588" s="39"/>
      <c r="C588" s="214" t="s">
        <v>378</v>
      </c>
      <c r="D588" s="214" t="s">
        <v>138</v>
      </c>
      <c r="E588" s="215" t="s">
        <v>646</v>
      </c>
      <c r="F588" s="216" t="s">
        <v>647</v>
      </c>
      <c r="G588" s="217" t="s">
        <v>141</v>
      </c>
      <c r="H588" s="218">
        <v>438.36000000000001</v>
      </c>
      <c r="I588" s="219"/>
      <c r="J588" s="220">
        <f>ROUND(I588*H588,2)</f>
        <v>0</v>
      </c>
      <c r="K588" s="216" t="s">
        <v>142</v>
      </c>
      <c r="L588" s="44"/>
      <c r="M588" s="221" t="s">
        <v>1</v>
      </c>
      <c r="N588" s="222" t="s">
        <v>38</v>
      </c>
      <c r="O588" s="91"/>
      <c r="P588" s="223">
        <f>O588*H588</f>
        <v>0</v>
      </c>
      <c r="Q588" s="223">
        <v>0</v>
      </c>
      <c r="R588" s="223">
        <f>Q588*H588</f>
        <v>0</v>
      </c>
      <c r="S588" s="223">
        <v>0</v>
      </c>
      <c r="T588" s="224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5" t="s">
        <v>183</v>
      </c>
      <c r="AT588" s="225" t="s">
        <v>138</v>
      </c>
      <c r="AU588" s="225" t="s">
        <v>82</v>
      </c>
      <c r="AY588" s="17" t="s">
        <v>136</v>
      </c>
      <c r="BE588" s="226">
        <f>IF(N588="základní",J588,0)</f>
        <v>0</v>
      </c>
      <c r="BF588" s="226">
        <f>IF(N588="snížená",J588,0)</f>
        <v>0</v>
      </c>
      <c r="BG588" s="226">
        <f>IF(N588="zákl. přenesená",J588,0)</f>
        <v>0</v>
      </c>
      <c r="BH588" s="226">
        <f>IF(N588="sníž. přenesená",J588,0)</f>
        <v>0</v>
      </c>
      <c r="BI588" s="226">
        <f>IF(N588="nulová",J588,0)</f>
        <v>0</v>
      </c>
      <c r="BJ588" s="17" t="s">
        <v>80</v>
      </c>
      <c r="BK588" s="226">
        <f>ROUND(I588*H588,2)</f>
        <v>0</v>
      </c>
      <c r="BL588" s="17" t="s">
        <v>183</v>
      </c>
      <c r="BM588" s="225" t="s">
        <v>648</v>
      </c>
    </row>
    <row r="589" s="2" customFormat="1">
      <c r="A589" s="38"/>
      <c r="B589" s="39"/>
      <c r="C589" s="40"/>
      <c r="D589" s="227" t="s">
        <v>144</v>
      </c>
      <c r="E589" s="40"/>
      <c r="F589" s="228" t="s">
        <v>647</v>
      </c>
      <c r="G589" s="40"/>
      <c r="H589" s="40"/>
      <c r="I589" s="229"/>
      <c r="J589" s="40"/>
      <c r="K589" s="40"/>
      <c r="L589" s="44"/>
      <c r="M589" s="230"/>
      <c r="N589" s="231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144</v>
      </c>
      <c r="AU589" s="17" t="s">
        <v>82</v>
      </c>
    </row>
    <row r="590" s="13" customFormat="1">
      <c r="A590" s="13"/>
      <c r="B590" s="232"/>
      <c r="C590" s="233"/>
      <c r="D590" s="227" t="s">
        <v>145</v>
      </c>
      <c r="E590" s="234" t="s">
        <v>1</v>
      </c>
      <c r="F590" s="235" t="s">
        <v>307</v>
      </c>
      <c r="G590" s="233"/>
      <c r="H590" s="234" t="s">
        <v>1</v>
      </c>
      <c r="I590" s="236"/>
      <c r="J590" s="233"/>
      <c r="K590" s="233"/>
      <c r="L590" s="237"/>
      <c r="M590" s="238"/>
      <c r="N590" s="239"/>
      <c r="O590" s="239"/>
      <c r="P590" s="239"/>
      <c r="Q590" s="239"/>
      <c r="R590" s="239"/>
      <c r="S590" s="239"/>
      <c r="T590" s="24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1" t="s">
        <v>145</v>
      </c>
      <c r="AU590" s="241" t="s">
        <v>82</v>
      </c>
      <c r="AV590" s="13" t="s">
        <v>80</v>
      </c>
      <c r="AW590" s="13" t="s">
        <v>30</v>
      </c>
      <c r="AX590" s="13" t="s">
        <v>73</v>
      </c>
      <c r="AY590" s="241" t="s">
        <v>136</v>
      </c>
    </row>
    <row r="591" s="14" customFormat="1">
      <c r="A591" s="14"/>
      <c r="B591" s="242"/>
      <c r="C591" s="243"/>
      <c r="D591" s="227" t="s">
        <v>145</v>
      </c>
      <c r="E591" s="244" t="s">
        <v>1</v>
      </c>
      <c r="F591" s="245" t="s">
        <v>649</v>
      </c>
      <c r="G591" s="243"/>
      <c r="H591" s="246">
        <v>16.300000000000001</v>
      </c>
      <c r="I591" s="247"/>
      <c r="J591" s="243"/>
      <c r="K591" s="243"/>
      <c r="L591" s="248"/>
      <c r="M591" s="249"/>
      <c r="N591" s="250"/>
      <c r="O591" s="250"/>
      <c r="P591" s="250"/>
      <c r="Q591" s="250"/>
      <c r="R591" s="250"/>
      <c r="S591" s="250"/>
      <c r="T591" s="25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2" t="s">
        <v>145</v>
      </c>
      <c r="AU591" s="252" t="s">
        <v>82</v>
      </c>
      <c r="AV591" s="14" t="s">
        <v>82</v>
      </c>
      <c r="AW591" s="14" t="s">
        <v>30</v>
      </c>
      <c r="AX591" s="14" t="s">
        <v>73</v>
      </c>
      <c r="AY591" s="252" t="s">
        <v>136</v>
      </c>
    </row>
    <row r="592" s="13" customFormat="1">
      <c r="A592" s="13"/>
      <c r="B592" s="232"/>
      <c r="C592" s="233"/>
      <c r="D592" s="227" t="s">
        <v>145</v>
      </c>
      <c r="E592" s="234" t="s">
        <v>1</v>
      </c>
      <c r="F592" s="235" t="s">
        <v>310</v>
      </c>
      <c r="G592" s="233"/>
      <c r="H592" s="234" t="s">
        <v>1</v>
      </c>
      <c r="I592" s="236"/>
      <c r="J592" s="233"/>
      <c r="K592" s="233"/>
      <c r="L592" s="237"/>
      <c r="M592" s="238"/>
      <c r="N592" s="239"/>
      <c r="O592" s="239"/>
      <c r="P592" s="239"/>
      <c r="Q592" s="239"/>
      <c r="R592" s="239"/>
      <c r="S592" s="239"/>
      <c r="T592" s="24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1" t="s">
        <v>145</v>
      </c>
      <c r="AU592" s="241" t="s">
        <v>82</v>
      </c>
      <c r="AV592" s="13" t="s">
        <v>80</v>
      </c>
      <c r="AW592" s="13" t="s">
        <v>30</v>
      </c>
      <c r="AX592" s="13" t="s">
        <v>73</v>
      </c>
      <c r="AY592" s="241" t="s">
        <v>136</v>
      </c>
    </row>
    <row r="593" s="14" customFormat="1">
      <c r="A593" s="14"/>
      <c r="B593" s="242"/>
      <c r="C593" s="243"/>
      <c r="D593" s="227" t="s">
        <v>145</v>
      </c>
      <c r="E593" s="244" t="s">
        <v>1</v>
      </c>
      <c r="F593" s="245" t="s">
        <v>650</v>
      </c>
      <c r="G593" s="243"/>
      <c r="H593" s="246">
        <v>24.16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2" t="s">
        <v>145</v>
      </c>
      <c r="AU593" s="252" t="s">
        <v>82</v>
      </c>
      <c r="AV593" s="14" t="s">
        <v>82</v>
      </c>
      <c r="AW593" s="14" t="s">
        <v>30</v>
      </c>
      <c r="AX593" s="14" t="s">
        <v>73</v>
      </c>
      <c r="AY593" s="252" t="s">
        <v>136</v>
      </c>
    </row>
    <row r="594" s="13" customFormat="1">
      <c r="A594" s="13"/>
      <c r="B594" s="232"/>
      <c r="C594" s="233"/>
      <c r="D594" s="227" t="s">
        <v>145</v>
      </c>
      <c r="E594" s="234" t="s">
        <v>1</v>
      </c>
      <c r="F594" s="235" t="s">
        <v>313</v>
      </c>
      <c r="G594" s="233"/>
      <c r="H594" s="234" t="s">
        <v>1</v>
      </c>
      <c r="I594" s="236"/>
      <c r="J594" s="233"/>
      <c r="K594" s="233"/>
      <c r="L594" s="237"/>
      <c r="M594" s="238"/>
      <c r="N594" s="239"/>
      <c r="O594" s="239"/>
      <c r="P594" s="239"/>
      <c r="Q594" s="239"/>
      <c r="R594" s="239"/>
      <c r="S594" s="239"/>
      <c r="T594" s="24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1" t="s">
        <v>145</v>
      </c>
      <c r="AU594" s="241" t="s">
        <v>82</v>
      </c>
      <c r="AV594" s="13" t="s">
        <v>80</v>
      </c>
      <c r="AW594" s="13" t="s">
        <v>30</v>
      </c>
      <c r="AX594" s="13" t="s">
        <v>73</v>
      </c>
      <c r="AY594" s="241" t="s">
        <v>136</v>
      </c>
    </row>
    <row r="595" s="14" customFormat="1">
      <c r="A595" s="14"/>
      <c r="B595" s="242"/>
      <c r="C595" s="243"/>
      <c r="D595" s="227" t="s">
        <v>145</v>
      </c>
      <c r="E595" s="244" t="s">
        <v>1</v>
      </c>
      <c r="F595" s="245" t="s">
        <v>651</v>
      </c>
      <c r="G595" s="243"/>
      <c r="H595" s="246">
        <v>397.89999999999998</v>
      </c>
      <c r="I595" s="247"/>
      <c r="J595" s="243"/>
      <c r="K595" s="243"/>
      <c r="L595" s="248"/>
      <c r="M595" s="249"/>
      <c r="N595" s="250"/>
      <c r="O595" s="250"/>
      <c r="P595" s="250"/>
      <c r="Q595" s="250"/>
      <c r="R595" s="250"/>
      <c r="S595" s="250"/>
      <c r="T595" s="25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2" t="s">
        <v>145</v>
      </c>
      <c r="AU595" s="252" t="s">
        <v>82</v>
      </c>
      <c r="AV595" s="14" t="s">
        <v>82</v>
      </c>
      <c r="AW595" s="14" t="s">
        <v>30</v>
      </c>
      <c r="AX595" s="14" t="s">
        <v>73</v>
      </c>
      <c r="AY595" s="252" t="s">
        <v>136</v>
      </c>
    </row>
    <row r="596" s="15" customFormat="1">
      <c r="A596" s="15"/>
      <c r="B596" s="253"/>
      <c r="C596" s="254"/>
      <c r="D596" s="227" t="s">
        <v>145</v>
      </c>
      <c r="E596" s="255" t="s">
        <v>1</v>
      </c>
      <c r="F596" s="256" t="s">
        <v>148</v>
      </c>
      <c r="G596" s="254"/>
      <c r="H596" s="257">
        <v>438.35999999999996</v>
      </c>
      <c r="I596" s="258"/>
      <c r="J596" s="254"/>
      <c r="K596" s="254"/>
      <c r="L596" s="259"/>
      <c r="M596" s="260"/>
      <c r="N596" s="261"/>
      <c r="O596" s="261"/>
      <c r="P596" s="261"/>
      <c r="Q596" s="261"/>
      <c r="R596" s="261"/>
      <c r="S596" s="261"/>
      <c r="T596" s="262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3" t="s">
        <v>145</v>
      </c>
      <c r="AU596" s="263" t="s">
        <v>82</v>
      </c>
      <c r="AV596" s="15" t="s">
        <v>143</v>
      </c>
      <c r="AW596" s="15" t="s">
        <v>30</v>
      </c>
      <c r="AX596" s="15" t="s">
        <v>80</v>
      </c>
      <c r="AY596" s="263" t="s">
        <v>136</v>
      </c>
    </row>
    <row r="597" s="12" customFormat="1" ht="22.8" customHeight="1">
      <c r="A597" s="12"/>
      <c r="B597" s="198"/>
      <c r="C597" s="199"/>
      <c r="D597" s="200" t="s">
        <v>72</v>
      </c>
      <c r="E597" s="212" t="s">
        <v>652</v>
      </c>
      <c r="F597" s="212" t="s">
        <v>653</v>
      </c>
      <c r="G597" s="199"/>
      <c r="H597" s="199"/>
      <c r="I597" s="202"/>
      <c r="J597" s="213">
        <f>BK597</f>
        <v>0</v>
      </c>
      <c r="K597" s="199"/>
      <c r="L597" s="204"/>
      <c r="M597" s="205"/>
      <c r="N597" s="206"/>
      <c r="O597" s="206"/>
      <c r="P597" s="207">
        <f>SUM(P598:P606)</f>
        <v>0</v>
      </c>
      <c r="Q597" s="206"/>
      <c r="R597" s="207">
        <f>SUM(R598:R606)</f>
        <v>0</v>
      </c>
      <c r="S597" s="206"/>
      <c r="T597" s="208">
        <f>SUM(T598:T606)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09" t="s">
        <v>82</v>
      </c>
      <c r="AT597" s="210" t="s">
        <v>72</v>
      </c>
      <c r="AU597" s="210" t="s">
        <v>80</v>
      </c>
      <c r="AY597" s="209" t="s">
        <v>136</v>
      </c>
      <c r="BK597" s="211">
        <f>SUM(BK598:BK606)</f>
        <v>0</v>
      </c>
    </row>
    <row r="598" s="2" customFormat="1" ht="24.15" customHeight="1">
      <c r="A598" s="38"/>
      <c r="B598" s="39"/>
      <c r="C598" s="214" t="s">
        <v>654</v>
      </c>
      <c r="D598" s="214" t="s">
        <v>138</v>
      </c>
      <c r="E598" s="215" t="s">
        <v>655</v>
      </c>
      <c r="F598" s="216" t="s">
        <v>656</v>
      </c>
      <c r="G598" s="217" t="s">
        <v>141</v>
      </c>
      <c r="H598" s="218">
        <v>1112.5999999999999</v>
      </c>
      <c r="I598" s="219"/>
      <c r="J598" s="220">
        <f>ROUND(I598*H598,2)</f>
        <v>0</v>
      </c>
      <c r="K598" s="216" t="s">
        <v>142</v>
      </c>
      <c r="L598" s="44"/>
      <c r="M598" s="221" t="s">
        <v>1</v>
      </c>
      <c r="N598" s="222" t="s">
        <v>38</v>
      </c>
      <c r="O598" s="91"/>
      <c r="P598" s="223">
        <f>O598*H598</f>
        <v>0</v>
      </c>
      <c r="Q598" s="223">
        <v>0</v>
      </c>
      <c r="R598" s="223">
        <f>Q598*H598</f>
        <v>0</v>
      </c>
      <c r="S598" s="223">
        <v>0</v>
      </c>
      <c r="T598" s="224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5" t="s">
        <v>183</v>
      </c>
      <c r="AT598" s="225" t="s">
        <v>138</v>
      </c>
      <c r="AU598" s="225" t="s">
        <v>82</v>
      </c>
      <c r="AY598" s="17" t="s">
        <v>136</v>
      </c>
      <c r="BE598" s="226">
        <f>IF(N598="základní",J598,0)</f>
        <v>0</v>
      </c>
      <c r="BF598" s="226">
        <f>IF(N598="snížená",J598,0)</f>
        <v>0</v>
      </c>
      <c r="BG598" s="226">
        <f>IF(N598="zákl. přenesená",J598,0)</f>
        <v>0</v>
      </c>
      <c r="BH598" s="226">
        <f>IF(N598="sníž. přenesená",J598,0)</f>
        <v>0</v>
      </c>
      <c r="BI598" s="226">
        <f>IF(N598="nulová",J598,0)</f>
        <v>0</v>
      </c>
      <c r="BJ598" s="17" t="s">
        <v>80</v>
      </c>
      <c r="BK598" s="226">
        <f>ROUND(I598*H598,2)</f>
        <v>0</v>
      </c>
      <c r="BL598" s="17" t="s">
        <v>183</v>
      </c>
      <c r="BM598" s="225" t="s">
        <v>657</v>
      </c>
    </row>
    <row r="599" s="2" customFormat="1">
      <c r="A599" s="38"/>
      <c r="B599" s="39"/>
      <c r="C599" s="40"/>
      <c r="D599" s="227" t="s">
        <v>144</v>
      </c>
      <c r="E599" s="40"/>
      <c r="F599" s="228" t="s">
        <v>656</v>
      </c>
      <c r="G599" s="40"/>
      <c r="H599" s="40"/>
      <c r="I599" s="229"/>
      <c r="J599" s="40"/>
      <c r="K599" s="40"/>
      <c r="L599" s="44"/>
      <c r="M599" s="230"/>
      <c r="N599" s="231"/>
      <c r="O599" s="91"/>
      <c r="P599" s="91"/>
      <c r="Q599" s="91"/>
      <c r="R599" s="91"/>
      <c r="S599" s="91"/>
      <c r="T599" s="92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T599" s="17" t="s">
        <v>144</v>
      </c>
      <c r="AU599" s="17" t="s">
        <v>82</v>
      </c>
    </row>
    <row r="600" s="13" customFormat="1">
      <c r="A600" s="13"/>
      <c r="B600" s="232"/>
      <c r="C600" s="233"/>
      <c r="D600" s="227" t="s">
        <v>145</v>
      </c>
      <c r="E600" s="234" t="s">
        <v>1</v>
      </c>
      <c r="F600" s="235" t="s">
        <v>307</v>
      </c>
      <c r="G600" s="233"/>
      <c r="H600" s="234" t="s">
        <v>1</v>
      </c>
      <c r="I600" s="236"/>
      <c r="J600" s="233"/>
      <c r="K600" s="233"/>
      <c r="L600" s="237"/>
      <c r="M600" s="238"/>
      <c r="N600" s="239"/>
      <c r="O600" s="239"/>
      <c r="P600" s="239"/>
      <c r="Q600" s="239"/>
      <c r="R600" s="239"/>
      <c r="S600" s="239"/>
      <c r="T600" s="24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1" t="s">
        <v>145</v>
      </c>
      <c r="AU600" s="241" t="s">
        <v>82</v>
      </c>
      <c r="AV600" s="13" t="s">
        <v>80</v>
      </c>
      <c r="AW600" s="13" t="s">
        <v>30</v>
      </c>
      <c r="AX600" s="13" t="s">
        <v>73</v>
      </c>
      <c r="AY600" s="241" t="s">
        <v>136</v>
      </c>
    </row>
    <row r="601" s="14" customFormat="1">
      <c r="A601" s="14"/>
      <c r="B601" s="242"/>
      <c r="C601" s="243"/>
      <c r="D601" s="227" t="s">
        <v>145</v>
      </c>
      <c r="E601" s="244" t="s">
        <v>1</v>
      </c>
      <c r="F601" s="245" t="s">
        <v>658</v>
      </c>
      <c r="G601" s="243"/>
      <c r="H601" s="246">
        <v>157.19999999999999</v>
      </c>
      <c r="I601" s="247"/>
      <c r="J601" s="243"/>
      <c r="K601" s="243"/>
      <c r="L601" s="248"/>
      <c r="M601" s="249"/>
      <c r="N601" s="250"/>
      <c r="O601" s="250"/>
      <c r="P601" s="250"/>
      <c r="Q601" s="250"/>
      <c r="R601" s="250"/>
      <c r="S601" s="250"/>
      <c r="T601" s="25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2" t="s">
        <v>145</v>
      </c>
      <c r="AU601" s="252" t="s">
        <v>82</v>
      </c>
      <c r="AV601" s="14" t="s">
        <v>82</v>
      </c>
      <c r="AW601" s="14" t="s">
        <v>30</v>
      </c>
      <c r="AX601" s="14" t="s">
        <v>73</v>
      </c>
      <c r="AY601" s="252" t="s">
        <v>136</v>
      </c>
    </row>
    <row r="602" s="13" customFormat="1">
      <c r="A602" s="13"/>
      <c r="B602" s="232"/>
      <c r="C602" s="233"/>
      <c r="D602" s="227" t="s">
        <v>145</v>
      </c>
      <c r="E602" s="234" t="s">
        <v>1</v>
      </c>
      <c r="F602" s="235" t="s">
        <v>310</v>
      </c>
      <c r="G602" s="233"/>
      <c r="H602" s="234" t="s">
        <v>1</v>
      </c>
      <c r="I602" s="236"/>
      <c r="J602" s="233"/>
      <c r="K602" s="233"/>
      <c r="L602" s="237"/>
      <c r="M602" s="238"/>
      <c r="N602" s="239"/>
      <c r="O602" s="239"/>
      <c r="P602" s="239"/>
      <c r="Q602" s="239"/>
      <c r="R602" s="239"/>
      <c r="S602" s="239"/>
      <c r="T602" s="24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1" t="s">
        <v>145</v>
      </c>
      <c r="AU602" s="241" t="s">
        <v>82</v>
      </c>
      <c r="AV602" s="13" t="s">
        <v>80</v>
      </c>
      <c r="AW602" s="13" t="s">
        <v>30</v>
      </c>
      <c r="AX602" s="13" t="s">
        <v>73</v>
      </c>
      <c r="AY602" s="241" t="s">
        <v>136</v>
      </c>
    </row>
    <row r="603" s="14" customFormat="1">
      <c r="A603" s="14"/>
      <c r="B603" s="242"/>
      <c r="C603" s="243"/>
      <c r="D603" s="227" t="s">
        <v>145</v>
      </c>
      <c r="E603" s="244" t="s">
        <v>1</v>
      </c>
      <c r="F603" s="245" t="s">
        <v>659</v>
      </c>
      <c r="G603" s="243"/>
      <c r="H603" s="246">
        <v>449.39999999999998</v>
      </c>
      <c r="I603" s="247"/>
      <c r="J603" s="243"/>
      <c r="K603" s="243"/>
      <c r="L603" s="248"/>
      <c r="M603" s="249"/>
      <c r="N603" s="250"/>
      <c r="O603" s="250"/>
      <c r="P603" s="250"/>
      <c r="Q603" s="250"/>
      <c r="R603" s="250"/>
      <c r="S603" s="250"/>
      <c r="T603" s="25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2" t="s">
        <v>145</v>
      </c>
      <c r="AU603" s="252" t="s">
        <v>82</v>
      </c>
      <c r="AV603" s="14" t="s">
        <v>82</v>
      </c>
      <c r="AW603" s="14" t="s">
        <v>30</v>
      </c>
      <c r="AX603" s="14" t="s">
        <v>73</v>
      </c>
      <c r="AY603" s="252" t="s">
        <v>136</v>
      </c>
    </row>
    <row r="604" s="13" customFormat="1">
      <c r="A604" s="13"/>
      <c r="B604" s="232"/>
      <c r="C604" s="233"/>
      <c r="D604" s="227" t="s">
        <v>145</v>
      </c>
      <c r="E604" s="234" t="s">
        <v>1</v>
      </c>
      <c r="F604" s="235" t="s">
        <v>313</v>
      </c>
      <c r="G604" s="233"/>
      <c r="H604" s="234" t="s">
        <v>1</v>
      </c>
      <c r="I604" s="236"/>
      <c r="J604" s="233"/>
      <c r="K604" s="233"/>
      <c r="L604" s="237"/>
      <c r="M604" s="238"/>
      <c r="N604" s="239"/>
      <c r="O604" s="239"/>
      <c r="P604" s="239"/>
      <c r="Q604" s="239"/>
      <c r="R604" s="239"/>
      <c r="S604" s="239"/>
      <c r="T604" s="24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1" t="s">
        <v>145</v>
      </c>
      <c r="AU604" s="241" t="s">
        <v>82</v>
      </c>
      <c r="AV604" s="13" t="s">
        <v>80</v>
      </c>
      <c r="AW604" s="13" t="s">
        <v>30</v>
      </c>
      <c r="AX604" s="13" t="s">
        <v>73</v>
      </c>
      <c r="AY604" s="241" t="s">
        <v>136</v>
      </c>
    </row>
    <row r="605" s="14" customFormat="1">
      <c r="A605" s="14"/>
      <c r="B605" s="242"/>
      <c r="C605" s="243"/>
      <c r="D605" s="227" t="s">
        <v>145</v>
      </c>
      <c r="E605" s="244" t="s">
        <v>1</v>
      </c>
      <c r="F605" s="245" t="s">
        <v>660</v>
      </c>
      <c r="G605" s="243"/>
      <c r="H605" s="246">
        <v>506</v>
      </c>
      <c r="I605" s="247"/>
      <c r="J605" s="243"/>
      <c r="K605" s="243"/>
      <c r="L605" s="248"/>
      <c r="M605" s="249"/>
      <c r="N605" s="250"/>
      <c r="O605" s="250"/>
      <c r="P605" s="250"/>
      <c r="Q605" s="250"/>
      <c r="R605" s="250"/>
      <c r="S605" s="250"/>
      <c r="T605" s="25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2" t="s">
        <v>145</v>
      </c>
      <c r="AU605" s="252" t="s">
        <v>82</v>
      </c>
      <c r="AV605" s="14" t="s">
        <v>82</v>
      </c>
      <c r="AW605" s="14" t="s">
        <v>30</v>
      </c>
      <c r="AX605" s="14" t="s">
        <v>73</v>
      </c>
      <c r="AY605" s="252" t="s">
        <v>136</v>
      </c>
    </row>
    <row r="606" s="15" customFormat="1">
      <c r="A606" s="15"/>
      <c r="B606" s="253"/>
      <c r="C606" s="254"/>
      <c r="D606" s="227" t="s">
        <v>145</v>
      </c>
      <c r="E606" s="255" t="s">
        <v>1</v>
      </c>
      <c r="F606" s="256" t="s">
        <v>148</v>
      </c>
      <c r="G606" s="254"/>
      <c r="H606" s="257">
        <v>1112.5999999999999</v>
      </c>
      <c r="I606" s="258"/>
      <c r="J606" s="254"/>
      <c r="K606" s="254"/>
      <c r="L606" s="259"/>
      <c r="M606" s="260"/>
      <c r="N606" s="261"/>
      <c r="O606" s="261"/>
      <c r="P606" s="261"/>
      <c r="Q606" s="261"/>
      <c r="R606" s="261"/>
      <c r="S606" s="261"/>
      <c r="T606" s="262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3" t="s">
        <v>145</v>
      </c>
      <c r="AU606" s="263" t="s">
        <v>82</v>
      </c>
      <c r="AV606" s="15" t="s">
        <v>143</v>
      </c>
      <c r="AW606" s="15" t="s">
        <v>30</v>
      </c>
      <c r="AX606" s="15" t="s">
        <v>80</v>
      </c>
      <c r="AY606" s="263" t="s">
        <v>136</v>
      </c>
    </row>
    <row r="607" s="12" customFormat="1" ht="22.8" customHeight="1">
      <c r="A607" s="12"/>
      <c r="B607" s="198"/>
      <c r="C607" s="199"/>
      <c r="D607" s="200" t="s">
        <v>72</v>
      </c>
      <c r="E607" s="212" t="s">
        <v>661</v>
      </c>
      <c r="F607" s="212" t="s">
        <v>662</v>
      </c>
      <c r="G607" s="199"/>
      <c r="H607" s="199"/>
      <c r="I607" s="202"/>
      <c r="J607" s="213">
        <f>BK607</f>
        <v>0</v>
      </c>
      <c r="K607" s="199"/>
      <c r="L607" s="204"/>
      <c r="M607" s="205"/>
      <c r="N607" s="206"/>
      <c r="O607" s="206"/>
      <c r="P607" s="207">
        <f>SUM(P608:P609)</f>
        <v>0</v>
      </c>
      <c r="Q607" s="206"/>
      <c r="R607" s="207">
        <f>SUM(R608:R609)</f>
        <v>0</v>
      </c>
      <c r="S607" s="206"/>
      <c r="T607" s="208">
        <f>SUM(T608:T609)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209" t="s">
        <v>82</v>
      </c>
      <c r="AT607" s="210" t="s">
        <v>72</v>
      </c>
      <c r="AU607" s="210" t="s">
        <v>80</v>
      </c>
      <c r="AY607" s="209" t="s">
        <v>136</v>
      </c>
      <c r="BK607" s="211">
        <f>SUM(BK608:BK609)</f>
        <v>0</v>
      </c>
    </row>
    <row r="608" s="2" customFormat="1" ht="24.15" customHeight="1">
      <c r="A608" s="38"/>
      <c r="B608" s="39"/>
      <c r="C608" s="214" t="s">
        <v>386</v>
      </c>
      <c r="D608" s="214" t="s">
        <v>138</v>
      </c>
      <c r="E608" s="215" t="s">
        <v>663</v>
      </c>
      <c r="F608" s="216" t="s">
        <v>664</v>
      </c>
      <c r="G608" s="217" t="s">
        <v>141</v>
      </c>
      <c r="H608" s="218">
        <v>214.649</v>
      </c>
      <c r="I608" s="219"/>
      <c r="J608" s="220">
        <f>ROUND(I608*H608,2)</f>
        <v>0</v>
      </c>
      <c r="K608" s="216" t="s">
        <v>142</v>
      </c>
      <c r="L608" s="44"/>
      <c r="M608" s="221" t="s">
        <v>1</v>
      </c>
      <c r="N608" s="222" t="s">
        <v>38</v>
      </c>
      <c r="O608" s="91"/>
      <c r="P608" s="223">
        <f>O608*H608</f>
        <v>0</v>
      </c>
      <c r="Q608" s="223">
        <v>0</v>
      </c>
      <c r="R608" s="223">
        <f>Q608*H608</f>
        <v>0</v>
      </c>
      <c r="S608" s="223">
        <v>0</v>
      </c>
      <c r="T608" s="224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5" t="s">
        <v>183</v>
      </c>
      <c r="AT608" s="225" t="s">
        <v>138</v>
      </c>
      <c r="AU608" s="225" t="s">
        <v>82</v>
      </c>
      <c r="AY608" s="17" t="s">
        <v>136</v>
      </c>
      <c r="BE608" s="226">
        <f>IF(N608="základní",J608,0)</f>
        <v>0</v>
      </c>
      <c r="BF608" s="226">
        <f>IF(N608="snížená",J608,0)</f>
        <v>0</v>
      </c>
      <c r="BG608" s="226">
        <f>IF(N608="zákl. přenesená",J608,0)</f>
        <v>0</v>
      </c>
      <c r="BH608" s="226">
        <f>IF(N608="sníž. přenesená",J608,0)</f>
        <v>0</v>
      </c>
      <c r="BI608" s="226">
        <f>IF(N608="nulová",J608,0)</f>
        <v>0</v>
      </c>
      <c r="BJ608" s="17" t="s">
        <v>80</v>
      </c>
      <c r="BK608" s="226">
        <f>ROUND(I608*H608,2)</f>
        <v>0</v>
      </c>
      <c r="BL608" s="17" t="s">
        <v>183</v>
      </c>
      <c r="BM608" s="225" t="s">
        <v>665</v>
      </c>
    </row>
    <row r="609" s="2" customFormat="1">
      <c r="A609" s="38"/>
      <c r="B609" s="39"/>
      <c r="C609" s="40"/>
      <c r="D609" s="227" t="s">
        <v>144</v>
      </c>
      <c r="E609" s="40"/>
      <c r="F609" s="228" t="s">
        <v>664</v>
      </c>
      <c r="G609" s="40"/>
      <c r="H609" s="40"/>
      <c r="I609" s="229"/>
      <c r="J609" s="40"/>
      <c r="K609" s="40"/>
      <c r="L609" s="44"/>
      <c r="M609" s="230"/>
      <c r="N609" s="231"/>
      <c r="O609" s="91"/>
      <c r="P609" s="91"/>
      <c r="Q609" s="91"/>
      <c r="R609" s="91"/>
      <c r="S609" s="91"/>
      <c r="T609" s="92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T609" s="17" t="s">
        <v>144</v>
      </c>
      <c r="AU609" s="17" t="s">
        <v>82</v>
      </c>
    </row>
    <row r="610" s="12" customFormat="1" ht="22.8" customHeight="1">
      <c r="A610" s="12"/>
      <c r="B610" s="198"/>
      <c r="C610" s="199"/>
      <c r="D610" s="200" t="s">
        <v>72</v>
      </c>
      <c r="E610" s="212" t="s">
        <v>666</v>
      </c>
      <c r="F610" s="212" t="s">
        <v>667</v>
      </c>
      <c r="G610" s="199"/>
      <c r="H610" s="199"/>
      <c r="I610" s="202"/>
      <c r="J610" s="213">
        <f>BK610</f>
        <v>0</v>
      </c>
      <c r="K610" s="199"/>
      <c r="L610" s="204"/>
      <c r="M610" s="205"/>
      <c r="N610" s="206"/>
      <c r="O610" s="206"/>
      <c r="P610" s="207">
        <f>SUM(P611:P617)</f>
        <v>0</v>
      </c>
      <c r="Q610" s="206"/>
      <c r="R610" s="207">
        <f>SUM(R611:R617)</f>
        <v>0</v>
      </c>
      <c r="S610" s="206"/>
      <c r="T610" s="208">
        <f>SUM(T611:T617)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09" t="s">
        <v>82</v>
      </c>
      <c r="AT610" s="210" t="s">
        <v>72</v>
      </c>
      <c r="AU610" s="210" t="s">
        <v>80</v>
      </c>
      <c r="AY610" s="209" t="s">
        <v>136</v>
      </c>
      <c r="BK610" s="211">
        <f>SUM(BK611:BK617)</f>
        <v>0</v>
      </c>
    </row>
    <row r="611" s="2" customFormat="1" ht="14.4" customHeight="1">
      <c r="A611" s="38"/>
      <c r="B611" s="39"/>
      <c r="C611" s="214" t="s">
        <v>668</v>
      </c>
      <c r="D611" s="214" t="s">
        <v>138</v>
      </c>
      <c r="E611" s="215" t="s">
        <v>669</v>
      </c>
      <c r="F611" s="216" t="s">
        <v>670</v>
      </c>
      <c r="G611" s="217" t="s">
        <v>251</v>
      </c>
      <c r="H611" s="218">
        <v>8</v>
      </c>
      <c r="I611" s="219"/>
      <c r="J611" s="220">
        <f>ROUND(I611*H611,2)</f>
        <v>0</v>
      </c>
      <c r="K611" s="216" t="s">
        <v>1</v>
      </c>
      <c r="L611" s="44"/>
      <c r="M611" s="221" t="s">
        <v>1</v>
      </c>
      <c r="N611" s="222" t="s">
        <v>38</v>
      </c>
      <c r="O611" s="91"/>
      <c r="P611" s="223">
        <f>O611*H611</f>
        <v>0</v>
      </c>
      <c r="Q611" s="223">
        <v>0</v>
      </c>
      <c r="R611" s="223">
        <f>Q611*H611</f>
        <v>0</v>
      </c>
      <c r="S611" s="223">
        <v>0</v>
      </c>
      <c r="T611" s="224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5" t="s">
        <v>183</v>
      </c>
      <c r="AT611" s="225" t="s">
        <v>138</v>
      </c>
      <c r="AU611" s="225" t="s">
        <v>82</v>
      </c>
      <c r="AY611" s="17" t="s">
        <v>136</v>
      </c>
      <c r="BE611" s="226">
        <f>IF(N611="základní",J611,0)</f>
        <v>0</v>
      </c>
      <c r="BF611" s="226">
        <f>IF(N611="snížená",J611,0)</f>
        <v>0</v>
      </c>
      <c r="BG611" s="226">
        <f>IF(N611="zákl. přenesená",J611,0)</f>
        <v>0</v>
      </c>
      <c r="BH611" s="226">
        <f>IF(N611="sníž. přenesená",J611,0)</f>
        <v>0</v>
      </c>
      <c r="BI611" s="226">
        <f>IF(N611="nulová",J611,0)</f>
        <v>0</v>
      </c>
      <c r="BJ611" s="17" t="s">
        <v>80</v>
      </c>
      <c r="BK611" s="226">
        <f>ROUND(I611*H611,2)</f>
        <v>0</v>
      </c>
      <c r="BL611" s="17" t="s">
        <v>183</v>
      </c>
      <c r="BM611" s="225" t="s">
        <v>671</v>
      </c>
    </row>
    <row r="612" s="2" customFormat="1">
      <c r="A612" s="38"/>
      <c r="B612" s="39"/>
      <c r="C612" s="40"/>
      <c r="D612" s="227" t="s">
        <v>144</v>
      </c>
      <c r="E612" s="40"/>
      <c r="F612" s="228" t="s">
        <v>670</v>
      </c>
      <c r="G612" s="40"/>
      <c r="H612" s="40"/>
      <c r="I612" s="229"/>
      <c r="J612" s="40"/>
      <c r="K612" s="40"/>
      <c r="L612" s="44"/>
      <c r="M612" s="230"/>
      <c r="N612" s="231"/>
      <c r="O612" s="91"/>
      <c r="P612" s="91"/>
      <c r="Q612" s="91"/>
      <c r="R612" s="91"/>
      <c r="S612" s="91"/>
      <c r="T612" s="92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144</v>
      </c>
      <c r="AU612" s="17" t="s">
        <v>82</v>
      </c>
    </row>
    <row r="613" s="13" customFormat="1">
      <c r="A613" s="13"/>
      <c r="B613" s="232"/>
      <c r="C613" s="233"/>
      <c r="D613" s="227" t="s">
        <v>145</v>
      </c>
      <c r="E613" s="234" t="s">
        <v>1</v>
      </c>
      <c r="F613" s="235" t="s">
        <v>307</v>
      </c>
      <c r="G613" s="233"/>
      <c r="H613" s="234" t="s">
        <v>1</v>
      </c>
      <c r="I613" s="236"/>
      <c r="J613" s="233"/>
      <c r="K613" s="233"/>
      <c r="L613" s="237"/>
      <c r="M613" s="238"/>
      <c r="N613" s="239"/>
      <c r="O613" s="239"/>
      <c r="P613" s="239"/>
      <c r="Q613" s="239"/>
      <c r="R613" s="239"/>
      <c r="S613" s="239"/>
      <c r="T613" s="24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1" t="s">
        <v>145</v>
      </c>
      <c r="AU613" s="241" t="s">
        <v>82</v>
      </c>
      <c r="AV613" s="13" t="s">
        <v>80</v>
      </c>
      <c r="AW613" s="13" t="s">
        <v>30</v>
      </c>
      <c r="AX613" s="13" t="s">
        <v>73</v>
      </c>
      <c r="AY613" s="241" t="s">
        <v>136</v>
      </c>
    </row>
    <row r="614" s="14" customFormat="1">
      <c r="A614" s="14"/>
      <c r="B614" s="242"/>
      <c r="C614" s="243"/>
      <c r="D614" s="227" t="s">
        <v>145</v>
      </c>
      <c r="E614" s="244" t="s">
        <v>1</v>
      </c>
      <c r="F614" s="245" t="s">
        <v>153</v>
      </c>
      <c r="G614" s="243"/>
      <c r="H614" s="246">
        <v>3</v>
      </c>
      <c r="I614" s="247"/>
      <c r="J614" s="243"/>
      <c r="K614" s="243"/>
      <c r="L614" s="248"/>
      <c r="M614" s="249"/>
      <c r="N614" s="250"/>
      <c r="O614" s="250"/>
      <c r="P614" s="250"/>
      <c r="Q614" s="250"/>
      <c r="R614" s="250"/>
      <c r="S614" s="250"/>
      <c r="T614" s="25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2" t="s">
        <v>145</v>
      </c>
      <c r="AU614" s="252" t="s">
        <v>82</v>
      </c>
      <c r="AV614" s="14" t="s">
        <v>82</v>
      </c>
      <c r="AW614" s="14" t="s">
        <v>30</v>
      </c>
      <c r="AX614" s="14" t="s">
        <v>73</v>
      </c>
      <c r="AY614" s="252" t="s">
        <v>136</v>
      </c>
    </row>
    <row r="615" s="13" customFormat="1">
      <c r="A615" s="13"/>
      <c r="B615" s="232"/>
      <c r="C615" s="233"/>
      <c r="D615" s="227" t="s">
        <v>145</v>
      </c>
      <c r="E615" s="234" t="s">
        <v>1</v>
      </c>
      <c r="F615" s="235" t="s">
        <v>310</v>
      </c>
      <c r="G615" s="233"/>
      <c r="H615" s="234" t="s">
        <v>1</v>
      </c>
      <c r="I615" s="236"/>
      <c r="J615" s="233"/>
      <c r="K615" s="233"/>
      <c r="L615" s="237"/>
      <c r="M615" s="238"/>
      <c r="N615" s="239"/>
      <c r="O615" s="239"/>
      <c r="P615" s="239"/>
      <c r="Q615" s="239"/>
      <c r="R615" s="239"/>
      <c r="S615" s="239"/>
      <c r="T615" s="24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1" t="s">
        <v>145</v>
      </c>
      <c r="AU615" s="241" t="s">
        <v>82</v>
      </c>
      <c r="AV615" s="13" t="s">
        <v>80</v>
      </c>
      <c r="AW615" s="13" t="s">
        <v>30</v>
      </c>
      <c r="AX615" s="13" t="s">
        <v>73</v>
      </c>
      <c r="AY615" s="241" t="s">
        <v>136</v>
      </c>
    </row>
    <row r="616" s="14" customFormat="1">
      <c r="A616" s="14"/>
      <c r="B616" s="242"/>
      <c r="C616" s="243"/>
      <c r="D616" s="227" t="s">
        <v>145</v>
      </c>
      <c r="E616" s="244" t="s">
        <v>1</v>
      </c>
      <c r="F616" s="245" t="s">
        <v>162</v>
      </c>
      <c r="G616" s="243"/>
      <c r="H616" s="246">
        <v>5</v>
      </c>
      <c r="I616" s="247"/>
      <c r="J616" s="243"/>
      <c r="K616" s="243"/>
      <c r="L616" s="248"/>
      <c r="M616" s="249"/>
      <c r="N616" s="250"/>
      <c r="O616" s="250"/>
      <c r="P616" s="250"/>
      <c r="Q616" s="250"/>
      <c r="R616" s="250"/>
      <c r="S616" s="250"/>
      <c r="T616" s="25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2" t="s">
        <v>145</v>
      </c>
      <c r="AU616" s="252" t="s">
        <v>82</v>
      </c>
      <c r="AV616" s="14" t="s">
        <v>82</v>
      </c>
      <c r="AW616" s="14" t="s">
        <v>30</v>
      </c>
      <c r="AX616" s="14" t="s">
        <v>73</v>
      </c>
      <c r="AY616" s="252" t="s">
        <v>136</v>
      </c>
    </row>
    <row r="617" s="15" customFormat="1">
      <c r="A617" s="15"/>
      <c r="B617" s="253"/>
      <c r="C617" s="254"/>
      <c r="D617" s="227" t="s">
        <v>145</v>
      </c>
      <c r="E617" s="255" t="s">
        <v>1</v>
      </c>
      <c r="F617" s="256" t="s">
        <v>148</v>
      </c>
      <c r="G617" s="254"/>
      <c r="H617" s="257">
        <v>8</v>
      </c>
      <c r="I617" s="258"/>
      <c r="J617" s="254"/>
      <c r="K617" s="254"/>
      <c r="L617" s="259"/>
      <c r="M617" s="260"/>
      <c r="N617" s="261"/>
      <c r="O617" s="261"/>
      <c r="P617" s="261"/>
      <c r="Q617" s="261"/>
      <c r="R617" s="261"/>
      <c r="S617" s="261"/>
      <c r="T617" s="262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3" t="s">
        <v>145</v>
      </c>
      <c r="AU617" s="263" t="s">
        <v>82</v>
      </c>
      <c r="AV617" s="15" t="s">
        <v>143</v>
      </c>
      <c r="AW617" s="15" t="s">
        <v>30</v>
      </c>
      <c r="AX617" s="15" t="s">
        <v>80</v>
      </c>
      <c r="AY617" s="263" t="s">
        <v>136</v>
      </c>
    </row>
    <row r="618" s="12" customFormat="1" ht="25.92" customHeight="1">
      <c r="A618" s="12"/>
      <c r="B618" s="198"/>
      <c r="C618" s="199"/>
      <c r="D618" s="200" t="s">
        <v>72</v>
      </c>
      <c r="E618" s="201" t="s">
        <v>672</v>
      </c>
      <c r="F618" s="201" t="s">
        <v>673</v>
      </c>
      <c r="G618" s="199"/>
      <c r="H618" s="199"/>
      <c r="I618" s="202"/>
      <c r="J618" s="203">
        <f>BK618</f>
        <v>0</v>
      </c>
      <c r="K618" s="199"/>
      <c r="L618" s="204"/>
      <c r="M618" s="205"/>
      <c r="N618" s="206"/>
      <c r="O618" s="206"/>
      <c r="P618" s="207">
        <f>P619+P622+P625</f>
        <v>0</v>
      </c>
      <c r="Q618" s="206"/>
      <c r="R618" s="207">
        <f>R619+R622+R625</f>
        <v>0</v>
      </c>
      <c r="S618" s="206"/>
      <c r="T618" s="208">
        <f>T619+T622+T625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09" t="s">
        <v>162</v>
      </c>
      <c r="AT618" s="210" t="s">
        <v>72</v>
      </c>
      <c r="AU618" s="210" t="s">
        <v>73</v>
      </c>
      <c r="AY618" s="209" t="s">
        <v>136</v>
      </c>
      <c r="BK618" s="211">
        <f>BK619+BK622+BK625</f>
        <v>0</v>
      </c>
    </row>
    <row r="619" s="12" customFormat="1" ht="22.8" customHeight="1">
      <c r="A619" s="12"/>
      <c r="B619" s="198"/>
      <c r="C619" s="199"/>
      <c r="D619" s="200" t="s">
        <v>72</v>
      </c>
      <c r="E619" s="212" t="s">
        <v>674</v>
      </c>
      <c r="F619" s="212" t="s">
        <v>675</v>
      </c>
      <c r="G619" s="199"/>
      <c r="H619" s="199"/>
      <c r="I619" s="202"/>
      <c r="J619" s="213">
        <f>BK619</f>
        <v>0</v>
      </c>
      <c r="K619" s="199"/>
      <c r="L619" s="204"/>
      <c r="M619" s="205"/>
      <c r="N619" s="206"/>
      <c r="O619" s="206"/>
      <c r="P619" s="207">
        <f>SUM(P620:P621)</f>
        <v>0</v>
      </c>
      <c r="Q619" s="206"/>
      <c r="R619" s="207">
        <f>SUM(R620:R621)</f>
        <v>0</v>
      </c>
      <c r="S619" s="206"/>
      <c r="T619" s="208">
        <f>SUM(T620:T621)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09" t="s">
        <v>162</v>
      </c>
      <c r="AT619" s="210" t="s">
        <v>72</v>
      </c>
      <c r="AU619" s="210" t="s">
        <v>80</v>
      </c>
      <c r="AY619" s="209" t="s">
        <v>136</v>
      </c>
      <c r="BK619" s="211">
        <f>SUM(BK620:BK621)</f>
        <v>0</v>
      </c>
    </row>
    <row r="620" s="2" customFormat="1" ht="14.4" customHeight="1">
      <c r="A620" s="38"/>
      <c r="B620" s="39"/>
      <c r="C620" s="214" t="s">
        <v>390</v>
      </c>
      <c r="D620" s="214" t="s">
        <v>138</v>
      </c>
      <c r="E620" s="215" t="s">
        <v>676</v>
      </c>
      <c r="F620" s="216" t="s">
        <v>675</v>
      </c>
      <c r="G620" s="217" t="s">
        <v>677</v>
      </c>
      <c r="H620" s="218">
        <v>1</v>
      </c>
      <c r="I620" s="219"/>
      <c r="J620" s="220">
        <f>ROUND(I620*H620,2)</f>
        <v>0</v>
      </c>
      <c r="K620" s="216" t="s">
        <v>142</v>
      </c>
      <c r="L620" s="44"/>
      <c r="M620" s="221" t="s">
        <v>1</v>
      </c>
      <c r="N620" s="222" t="s">
        <v>38</v>
      </c>
      <c r="O620" s="91"/>
      <c r="P620" s="223">
        <f>O620*H620</f>
        <v>0</v>
      </c>
      <c r="Q620" s="223">
        <v>0</v>
      </c>
      <c r="R620" s="223">
        <f>Q620*H620</f>
        <v>0</v>
      </c>
      <c r="S620" s="223">
        <v>0</v>
      </c>
      <c r="T620" s="224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5" t="s">
        <v>143</v>
      </c>
      <c r="AT620" s="225" t="s">
        <v>138</v>
      </c>
      <c r="AU620" s="225" t="s">
        <v>82</v>
      </c>
      <c r="AY620" s="17" t="s">
        <v>136</v>
      </c>
      <c r="BE620" s="226">
        <f>IF(N620="základní",J620,0)</f>
        <v>0</v>
      </c>
      <c r="BF620" s="226">
        <f>IF(N620="snížená",J620,0)</f>
        <v>0</v>
      </c>
      <c r="BG620" s="226">
        <f>IF(N620="zákl. přenesená",J620,0)</f>
        <v>0</v>
      </c>
      <c r="BH620" s="226">
        <f>IF(N620="sníž. přenesená",J620,0)</f>
        <v>0</v>
      </c>
      <c r="BI620" s="226">
        <f>IF(N620="nulová",J620,0)</f>
        <v>0</v>
      </c>
      <c r="BJ620" s="17" t="s">
        <v>80</v>
      </c>
      <c r="BK620" s="226">
        <f>ROUND(I620*H620,2)</f>
        <v>0</v>
      </c>
      <c r="BL620" s="17" t="s">
        <v>143</v>
      </c>
      <c r="BM620" s="225" t="s">
        <v>678</v>
      </c>
    </row>
    <row r="621" s="2" customFormat="1">
      <c r="A621" s="38"/>
      <c r="B621" s="39"/>
      <c r="C621" s="40"/>
      <c r="D621" s="227" t="s">
        <v>144</v>
      </c>
      <c r="E621" s="40"/>
      <c r="F621" s="228" t="s">
        <v>675</v>
      </c>
      <c r="G621" s="40"/>
      <c r="H621" s="40"/>
      <c r="I621" s="229"/>
      <c r="J621" s="40"/>
      <c r="K621" s="40"/>
      <c r="L621" s="44"/>
      <c r="M621" s="230"/>
      <c r="N621" s="231"/>
      <c r="O621" s="91"/>
      <c r="P621" s="91"/>
      <c r="Q621" s="91"/>
      <c r="R621" s="91"/>
      <c r="S621" s="91"/>
      <c r="T621" s="92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7" t="s">
        <v>144</v>
      </c>
      <c r="AU621" s="17" t="s">
        <v>82</v>
      </c>
    </row>
    <row r="622" s="12" customFormat="1" ht="22.8" customHeight="1">
      <c r="A622" s="12"/>
      <c r="B622" s="198"/>
      <c r="C622" s="199"/>
      <c r="D622" s="200" t="s">
        <v>72</v>
      </c>
      <c r="E622" s="212" t="s">
        <v>679</v>
      </c>
      <c r="F622" s="212" t="s">
        <v>680</v>
      </c>
      <c r="G622" s="199"/>
      <c r="H622" s="199"/>
      <c r="I622" s="202"/>
      <c r="J622" s="213">
        <f>BK622</f>
        <v>0</v>
      </c>
      <c r="K622" s="199"/>
      <c r="L622" s="204"/>
      <c r="M622" s="205"/>
      <c r="N622" s="206"/>
      <c r="O622" s="206"/>
      <c r="P622" s="207">
        <f>SUM(P623:P624)</f>
        <v>0</v>
      </c>
      <c r="Q622" s="206"/>
      <c r="R622" s="207">
        <f>SUM(R623:R624)</f>
        <v>0</v>
      </c>
      <c r="S622" s="206"/>
      <c r="T622" s="208">
        <f>SUM(T623:T624)</f>
        <v>0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09" t="s">
        <v>162</v>
      </c>
      <c r="AT622" s="210" t="s">
        <v>72</v>
      </c>
      <c r="AU622" s="210" t="s">
        <v>80</v>
      </c>
      <c r="AY622" s="209" t="s">
        <v>136</v>
      </c>
      <c r="BK622" s="211">
        <f>SUM(BK623:BK624)</f>
        <v>0</v>
      </c>
    </row>
    <row r="623" s="2" customFormat="1" ht="14.4" customHeight="1">
      <c r="A623" s="38"/>
      <c r="B623" s="39"/>
      <c r="C623" s="214" t="s">
        <v>681</v>
      </c>
      <c r="D623" s="214" t="s">
        <v>138</v>
      </c>
      <c r="E623" s="215" t="s">
        <v>682</v>
      </c>
      <c r="F623" s="216" t="s">
        <v>680</v>
      </c>
      <c r="G623" s="217" t="s">
        <v>677</v>
      </c>
      <c r="H623" s="218">
        <v>1</v>
      </c>
      <c r="I623" s="219"/>
      <c r="J623" s="220">
        <f>ROUND(I623*H623,2)</f>
        <v>0</v>
      </c>
      <c r="K623" s="216" t="s">
        <v>142</v>
      </c>
      <c r="L623" s="44"/>
      <c r="M623" s="221" t="s">
        <v>1</v>
      </c>
      <c r="N623" s="222" t="s">
        <v>38</v>
      </c>
      <c r="O623" s="91"/>
      <c r="P623" s="223">
        <f>O623*H623</f>
        <v>0</v>
      </c>
      <c r="Q623" s="223">
        <v>0</v>
      </c>
      <c r="R623" s="223">
        <f>Q623*H623</f>
        <v>0</v>
      </c>
      <c r="S623" s="223">
        <v>0</v>
      </c>
      <c r="T623" s="224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5" t="s">
        <v>143</v>
      </c>
      <c r="AT623" s="225" t="s">
        <v>138</v>
      </c>
      <c r="AU623" s="225" t="s">
        <v>82</v>
      </c>
      <c r="AY623" s="17" t="s">
        <v>136</v>
      </c>
      <c r="BE623" s="226">
        <f>IF(N623="základní",J623,0)</f>
        <v>0</v>
      </c>
      <c r="BF623" s="226">
        <f>IF(N623="snížená",J623,0)</f>
        <v>0</v>
      </c>
      <c r="BG623" s="226">
        <f>IF(N623="zákl. přenesená",J623,0)</f>
        <v>0</v>
      </c>
      <c r="BH623" s="226">
        <f>IF(N623="sníž. přenesená",J623,0)</f>
        <v>0</v>
      </c>
      <c r="BI623" s="226">
        <f>IF(N623="nulová",J623,0)</f>
        <v>0</v>
      </c>
      <c r="BJ623" s="17" t="s">
        <v>80</v>
      </c>
      <c r="BK623" s="226">
        <f>ROUND(I623*H623,2)</f>
        <v>0</v>
      </c>
      <c r="BL623" s="17" t="s">
        <v>143</v>
      </c>
      <c r="BM623" s="225" t="s">
        <v>683</v>
      </c>
    </row>
    <row r="624" s="2" customFormat="1">
      <c r="A624" s="38"/>
      <c r="B624" s="39"/>
      <c r="C624" s="40"/>
      <c r="D624" s="227" t="s">
        <v>144</v>
      </c>
      <c r="E624" s="40"/>
      <c r="F624" s="228" t="s">
        <v>680</v>
      </c>
      <c r="G624" s="40"/>
      <c r="H624" s="40"/>
      <c r="I624" s="229"/>
      <c r="J624" s="40"/>
      <c r="K624" s="40"/>
      <c r="L624" s="44"/>
      <c r="M624" s="230"/>
      <c r="N624" s="231"/>
      <c r="O624" s="91"/>
      <c r="P624" s="91"/>
      <c r="Q624" s="91"/>
      <c r="R624" s="91"/>
      <c r="S624" s="91"/>
      <c r="T624" s="92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T624" s="17" t="s">
        <v>144</v>
      </c>
      <c r="AU624" s="17" t="s">
        <v>82</v>
      </c>
    </row>
    <row r="625" s="12" customFormat="1" ht="22.8" customHeight="1">
      <c r="A625" s="12"/>
      <c r="B625" s="198"/>
      <c r="C625" s="199"/>
      <c r="D625" s="200" t="s">
        <v>72</v>
      </c>
      <c r="E625" s="212" t="s">
        <v>684</v>
      </c>
      <c r="F625" s="212" t="s">
        <v>685</v>
      </c>
      <c r="G625" s="199"/>
      <c r="H625" s="199"/>
      <c r="I625" s="202"/>
      <c r="J625" s="213">
        <f>BK625</f>
        <v>0</v>
      </c>
      <c r="K625" s="199"/>
      <c r="L625" s="204"/>
      <c r="M625" s="205"/>
      <c r="N625" s="206"/>
      <c r="O625" s="206"/>
      <c r="P625" s="207">
        <f>SUM(P626:P627)</f>
        <v>0</v>
      </c>
      <c r="Q625" s="206"/>
      <c r="R625" s="207">
        <f>SUM(R626:R627)</f>
        <v>0</v>
      </c>
      <c r="S625" s="206"/>
      <c r="T625" s="208">
        <f>SUM(T626:T627)</f>
        <v>0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209" t="s">
        <v>162</v>
      </c>
      <c r="AT625" s="210" t="s">
        <v>72</v>
      </c>
      <c r="AU625" s="210" t="s">
        <v>80</v>
      </c>
      <c r="AY625" s="209" t="s">
        <v>136</v>
      </c>
      <c r="BK625" s="211">
        <f>SUM(BK626:BK627)</f>
        <v>0</v>
      </c>
    </row>
    <row r="626" s="2" customFormat="1" ht="14.4" customHeight="1">
      <c r="A626" s="38"/>
      <c r="B626" s="39"/>
      <c r="C626" s="214" t="s">
        <v>395</v>
      </c>
      <c r="D626" s="214" t="s">
        <v>138</v>
      </c>
      <c r="E626" s="215" t="s">
        <v>686</v>
      </c>
      <c r="F626" s="216" t="s">
        <v>685</v>
      </c>
      <c r="G626" s="217" t="s">
        <v>677</v>
      </c>
      <c r="H626" s="218">
        <v>1</v>
      </c>
      <c r="I626" s="219"/>
      <c r="J626" s="220">
        <f>ROUND(I626*H626,2)</f>
        <v>0</v>
      </c>
      <c r="K626" s="216" t="s">
        <v>142</v>
      </c>
      <c r="L626" s="44"/>
      <c r="M626" s="221" t="s">
        <v>1</v>
      </c>
      <c r="N626" s="222" t="s">
        <v>38</v>
      </c>
      <c r="O626" s="91"/>
      <c r="P626" s="223">
        <f>O626*H626</f>
        <v>0</v>
      </c>
      <c r="Q626" s="223">
        <v>0</v>
      </c>
      <c r="R626" s="223">
        <f>Q626*H626</f>
        <v>0</v>
      </c>
      <c r="S626" s="223">
        <v>0</v>
      </c>
      <c r="T626" s="22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5" t="s">
        <v>143</v>
      </c>
      <c r="AT626" s="225" t="s">
        <v>138</v>
      </c>
      <c r="AU626" s="225" t="s">
        <v>82</v>
      </c>
      <c r="AY626" s="17" t="s">
        <v>136</v>
      </c>
      <c r="BE626" s="226">
        <f>IF(N626="základní",J626,0)</f>
        <v>0</v>
      </c>
      <c r="BF626" s="226">
        <f>IF(N626="snížená",J626,0)</f>
        <v>0</v>
      </c>
      <c r="BG626" s="226">
        <f>IF(N626="zákl. přenesená",J626,0)</f>
        <v>0</v>
      </c>
      <c r="BH626" s="226">
        <f>IF(N626="sníž. přenesená",J626,0)</f>
        <v>0</v>
      </c>
      <c r="BI626" s="226">
        <f>IF(N626="nulová",J626,0)</f>
        <v>0</v>
      </c>
      <c r="BJ626" s="17" t="s">
        <v>80</v>
      </c>
      <c r="BK626" s="226">
        <f>ROUND(I626*H626,2)</f>
        <v>0</v>
      </c>
      <c r="BL626" s="17" t="s">
        <v>143</v>
      </c>
      <c r="BM626" s="225" t="s">
        <v>687</v>
      </c>
    </row>
    <row r="627" s="2" customFormat="1">
      <c r="A627" s="38"/>
      <c r="B627" s="39"/>
      <c r="C627" s="40"/>
      <c r="D627" s="227" t="s">
        <v>144</v>
      </c>
      <c r="E627" s="40"/>
      <c r="F627" s="228" t="s">
        <v>685</v>
      </c>
      <c r="G627" s="40"/>
      <c r="H627" s="40"/>
      <c r="I627" s="229"/>
      <c r="J627" s="40"/>
      <c r="K627" s="40"/>
      <c r="L627" s="44"/>
      <c r="M627" s="274"/>
      <c r="N627" s="275"/>
      <c r="O627" s="276"/>
      <c r="P627" s="276"/>
      <c r="Q627" s="276"/>
      <c r="R627" s="276"/>
      <c r="S627" s="276"/>
      <c r="T627" s="277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144</v>
      </c>
      <c r="AU627" s="17" t="s">
        <v>82</v>
      </c>
    </row>
    <row r="628" s="2" customFormat="1" ht="6.96" customHeight="1">
      <c r="A628" s="38"/>
      <c r="B628" s="66"/>
      <c r="C628" s="67"/>
      <c r="D628" s="67"/>
      <c r="E628" s="67"/>
      <c r="F628" s="67"/>
      <c r="G628" s="67"/>
      <c r="H628" s="67"/>
      <c r="I628" s="67"/>
      <c r="J628" s="67"/>
      <c r="K628" s="67"/>
      <c r="L628" s="44"/>
      <c r="M628" s="38"/>
      <c r="O628" s="38"/>
      <c r="P628" s="38"/>
      <c r="Q628" s="38"/>
      <c r="R628" s="38"/>
      <c r="S628" s="38"/>
      <c r="T628" s="38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</row>
  </sheetData>
  <sheetProtection sheet="1" autoFilter="0" formatColumns="0" formatRows="0" objects="1" scenarios="1" spinCount="100000" saltValue="t7spp8XoUzfVUEkLvtfvnVtTJ62g42HrrzpyfSFhgz4LyQv7iT8XIdQZi4RWcf+7Yu/O7vDeS0FzKBBpJmaFPQ==" hashValue="RDLwhIM30o+lj9HvmoImD/yfCDxa0qcMmBlNoUh+8SXkEuvzPZN0dqTVRMlavUmCBIyyk/LHAVQVmNaovdJoaQ==" algorithmName="SHA-512" password="CC35"/>
  <autoFilter ref="C145:K627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Vyšín Radim</dc:creator>
  <cp:lastModifiedBy>Vyšín Radim</cp:lastModifiedBy>
  <dcterms:created xsi:type="dcterms:W3CDTF">2020-07-24T07:24:55Z</dcterms:created>
  <dcterms:modified xsi:type="dcterms:W3CDTF">2020-07-24T07:24:59Z</dcterms:modified>
</cp:coreProperties>
</file>